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GIOVANNI\Downloads\"/>
    </mc:Choice>
  </mc:AlternateContent>
  <xr:revisionPtr revIDLastSave="0" documentId="13_ncr:1_{46F009A5-13E5-4A91-BB80-BD5FAE4B3F6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36" i="1" l="1"/>
  <c r="W236" i="1"/>
  <c r="W262" i="1" s="1"/>
  <c r="W266" i="1" s="1"/>
  <c r="X236" i="1"/>
  <c r="Y236" i="1"/>
  <c r="V237" i="1"/>
  <c r="W237" i="1"/>
  <c r="X237" i="1"/>
  <c r="Y237" i="1"/>
  <c r="V238" i="1"/>
  <c r="W238" i="1"/>
  <c r="X238" i="1"/>
  <c r="Y238" i="1"/>
  <c r="V239" i="1"/>
  <c r="W239" i="1"/>
  <c r="X239" i="1"/>
  <c r="Y239" i="1"/>
  <c r="V240" i="1"/>
  <c r="W240" i="1"/>
  <c r="X240" i="1"/>
  <c r="Y240" i="1"/>
  <c r="V241" i="1"/>
  <c r="W241" i="1"/>
  <c r="X241" i="1"/>
  <c r="Y241" i="1"/>
  <c r="V242" i="1"/>
  <c r="W242" i="1"/>
  <c r="X242" i="1"/>
  <c r="Y242" i="1"/>
  <c r="V243" i="1"/>
  <c r="W243" i="1"/>
  <c r="X243" i="1"/>
  <c r="Y243" i="1"/>
  <c r="V244" i="1"/>
  <c r="W244" i="1"/>
  <c r="X244" i="1"/>
  <c r="Y244" i="1"/>
  <c r="V245" i="1"/>
  <c r="W245" i="1"/>
  <c r="X245" i="1"/>
  <c r="Y245" i="1"/>
  <c r="V246" i="1"/>
  <c r="W246" i="1"/>
  <c r="X246" i="1"/>
  <c r="Y246" i="1"/>
  <c r="V247" i="1"/>
  <c r="W247" i="1"/>
  <c r="X247" i="1"/>
  <c r="Y247" i="1"/>
  <c r="V248" i="1"/>
  <c r="W248" i="1"/>
  <c r="X248" i="1"/>
  <c r="Y248" i="1"/>
  <c r="V249" i="1"/>
  <c r="W249" i="1"/>
  <c r="X249" i="1"/>
  <c r="Y249" i="1"/>
  <c r="V250" i="1"/>
  <c r="W250" i="1"/>
  <c r="X250" i="1"/>
  <c r="Y250" i="1"/>
  <c r="V251" i="1"/>
  <c r="W251" i="1"/>
  <c r="X251" i="1"/>
  <c r="Y251" i="1"/>
  <c r="V252" i="1"/>
  <c r="W252" i="1"/>
  <c r="X252" i="1"/>
  <c r="Y252" i="1"/>
  <c r="V253" i="1"/>
  <c r="W253" i="1"/>
  <c r="X253" i="1"/>
  <c r="Y253" i="1"/>
  <c r="V254" i="1"/>
  <c r="W254" i="1"/>
  <c r="X254" i="1"/>
  <c r="Y254" i="1"/>
  <c r="V255" i="1"/>
  <c r="W255" i="1"/>
  <c r="X255" i="1"/>
  <c r="Y255" i="1"/>
  <c r="C256" i="1"/>
  <c r="D256" i="1"/>
  <c r="E256" i="1"/>
  <c r="F256" i="1"/>
  <c r="F285" i="1" s="1"/>
  <c r="G256" i="1"/>
  <c r="H256" i="1"/>
  <c r="I256" i="1"/>
  <c r="J256" i="1"/>
  <c r="J272" i="1" s="1"/>
  <c r="K256" i="1"/>
  <c r="L256" i="1"/>
  <c r="M256" i="1"/>
  <c r="N256" i="1"/>
  <c r="N275" i="1" s="1"/>
  <c r="O256" i="1"/>
  <c r="P256" i="1"/>
  <c r="P272" i="1" s="1"/>
  <c r="Q256" i="1"/>
  <c r="R256" i="1"/>
  <c r="R272" i="1" s="1"/>
  <c r="S256" i="1"/>
  <c r="U256" i="1"/>
  <c r="U271" i="1" s="1"/>
  <c r="V256" i="1"/>
  <c r="W256" i="1"/>
  <c r="W272" i="1" s="1"/>
  <c r="C258" i="1"/>
  <c r="D258" i="1"/>
  <c r="E258" i="1"/>
  <c r="F258" i="1"/>
  <c r="G258" i="1"/>
  <c r="H258" i="1"/>
  <c r="I258" i="1"/>
  <c r="J258" i="1"/>
  <c r="K258" i="1"/>
  <c r="L258" i="1"/>
  <c r="M258" i="1"/>
  <c r="N258" i="1"/>
  <c r="O258" i="1"/>
  <c r="Q258" i="1"/>
  <c r="R258" i="1"/>
  <c r="S258" i="1"/>
  <c r="U258" i="1"/>
  <c r="C259" i="1"/>
  <c r="D259" i="1"/>
  <c r="E259" i="1"/>
  <c r="F259" i="1"/>
  <c r="G259" i="1"/>
  <c r="H259" i="1"/>
  <c r="I259" i="1"/>
  <c r="J259" i="1"/>
  <c r="K259" i="1"/>
  <c r="L259" i="1"/>
  <c r="M259" i="1"/>
  <c r="N259" i="1"/>
  <c r="O259" i="1"/>
  <c r="Q259" i="1"/>
  <c r="R259" i="1"/>
  <c r="S259" i="1"/>
  <c r="U259" i="1"/>
  <c r="C262" i="1"/>
  <c r="D262" i="1"/>
  <c r="D267" i="1" s="1"/>
  <c r="E262" i="1"/>
  <c r="F262" i="1"/>
  <c r="G262" i="1"/>
  <c r="H262" i="1"/>
  <c r="H265" i="1" s="1"/>
  <c r="I262" i="1"/>
  <c r="J262" i="1"/>
  <c r="K262" i="1"/>
  <c r="L262" i="1"/>
  <c r="L267" i="1" s="1"/>
  <c r="M262" i="1"/>
  <c r="N262" i="1"/>
  <c r="O262" i="1"/>
  <c r="P262" i="1"/>
  <c r="P265" i="1" s="1"/>
  <c r="Q262" i="1"/>
  <c r="R262" i="1"/>
  <c r="R266" i="1" s="1"/>
  <c r="S262" i="1"/>
  <c r="T262" i="1"/>
  <c r="U262" i="1"/>
  <c r="V262" i="1"/>
  <c r="V267" i="1" s="1"/>
  <c r="Y262" i="1"/>
  <c r="C263" i="1"/>
  <c r="C265" i="1" s="1"/>
  <c r="D263" i="1"/>
  <c r="D265" i="1" s="1"/>
  <c r="E263" i="1"/>
  <c r="F263" i="1"/>
  <c r="F268" i="1" s="1"/>
  <c r="G263" i="1"/>
  <c r="G265" i="1" s="1"/>
  <c r="H263" i="1"/>
  <c r="H268" i="1" s="1"/>
  <c r="I263" i="1"/>
  <c r="J263" i="1"/>
  <c r="J268" i="1" s="1"/>
  <c r="K263" i="1"/>
  <c r="K265" i="1" s="1"/>
  <c r="L263" i="1"/>
  <c r="L268" i="1" s="1"/>
  <c r="M263" i="1"/>
  <c r="N263" i="1"/>
  <c r="N268" i="1" s="1"/>
  <c r="O263" i="1"/>
  <c r="O265" i="1" s="1"/>
  <c r="P263" i="1"/>
  <c r="P268" i="1" s="1"/>
  <c r="Q263" i="1"/>
  <c r="R263" i="1"/>
  <c r="R268" i="1" s="1"/>
  <c r="S263" i="1"/>
  <c r="S265" i="1" s="1"/>
  <c r="T263" i="1"/>
  <c r="U263" i="1"/>
  <c r="V263" i="1"/>
  <c r="V268" i="1" s="1"/>
  <c r="W263" i="1"/>
  <c r="C264" i="1"/>
  <c r="C266" i="1" s="1"/>
  <c r="D264" i="1"/>
  <c r="E264" i="1"/>
  <c r="F264" i="1"/>
  <c r="G264" i="1"/>
  <c r="G266" i="1" s="1"/>
  <c r="H264" i="1"/>
  <c r="I264" i="1"/>
  <c r="J264" i="1"/>
  <c r="K264" i="1"/>
  <c r="K266" i="1" s="1"/>
  <c r="L264" i="1"/>
  <c r="M264" i="1"/>
  <c r="M266" i="1" s="1"/>
  <c r="N264" i="1"/>
  <c r="N266" i="1" s="1"/>
  <c r="O264" i="1"/>
  <c r="P264" i="1"/>
  <c r="Q264" i="1"/>
  <c r="R264" i="1"/>
  <c r="S264" i="1"/>
  <c r="T264" i="1"/>
  <c r="U264" i="1"/>
  <c r="V264" i="1"/>
  <c r="V266" i="1" s="1"/>
  <c r="W264" i="1"/>
  <c r="X264" i="1"/>
  <c r="Y264" i="1"/>
  <c r="I265" i="1"/>
  <c r="L265" i="1"/>
  <c r="T265" i="1"/>
  <c r="F266" i="1"/>
  <c r="J266" i="1"/>
  <c r="O266" i="1"/>
  <c r="S266" i="1"/>
  <c r="J267" i="1"/>
  <c r="T267" i="1"/>
  <c r="I268" i="1"/>
  <c r="O268" i="1"/>
  <c r="T268" i="1"/>
  <c r="C271" i="1"/>
  <c r="D271" i="1"/>
  <c r="E271" i="1"/>
  <c r="F271" i="1"/>
  <c r="G271" i="1"/>
  <c r="H271" i="1"/>
  <c r="I271" i="1"/>
  <c r="J271" i="1"/>
  <c r="K271" i="1"/>
  <c r="L271" i="1"/>
  <c r="M271" i="1"/>
  <c r="N271" i="1"/>
  <c r="O271" i="1"/>
  <c r="P271" i="1"/>
  <c r="Q271" i="1"/>
  <c r="R271" i="1"/>
  <c r="S271" i="1"/>
  <c r="T271" i="1"/>
  <c r="V271" i="1"/>
  <c r="C272" i="1"/>
  <c r="D272" i="1"/>
  <c r="E272" i="1"/>
  <c r="G272" i="1"/>
  <c r="H272" i="1"/>
  <c r="I272" i="1"/>
  <c r="K272" i="1"/>
  <c r="L272" i="1"/>
  <c r="M272" i="1"/>
  <c r="O272" i="1"/>
  <c r="Q272" i="1"/>
  <c r="S272" i="1"/>
  <c r="T272" i="1"/>
  <c r="V272" i="1"/>
  <c r="C273" i="1"/>
  <c r="D273" i="1"/>
  <c r="F273" i="1"/>
  <c r="G273" i="1"/>
  <c r="H273" i="1"/>
  <c r="K273" i="1"/>
  <c r="L273" i="1"/>
  <c r="O273" i="1"/>
  <c r="P273" i="1"/>
  <c r="S273" i="1"/>
  <c r="T273" i="1"/>
  <c r="U273" i="1"/>
  <c r="V273" i="1"/>
  <c r="C274" i="1"/>
  <c r="D274" i="1"/>
  <c r="E274" i="1"/>
  <c r="G274" i="1"/>
  <c r="H274" i="1"/>
  <c r="I274" i="1"/>
  <c r="K274" i="1"/>
  <c r="L274" i="1"/>
  <c r="M274" i="1"/>
  <c r="O274" i="1"/>
  <c r="P274" i="1"/>
  <c r="Q274" i="1"/>
  <c r="S274" i="1"/>
  <c r="T274" i="1"/>
  <c r="U274" i="1"/>
  <c r="C275" i="1"/>
  <c r="D275" i="1"/>
  <c r="E275" i="1"/>
  <c r="G275" i="1"/>
  <c r="H275" i="1"/>
  <c r="I275" i="1"/>
  <c r="K275" i="1"/>
  <c r="L275" i="1"/>
  <c r="M275" i="1"/>
  <c r="O275" i="1"/>
  <c r="P275" i="1"/>
  <c r="Q275" i="1"/>
  <c r="S275" i="1"/>
  <c r="T275" i="1"/>
  <c r="U275" i="1"/>
  <c r="V275" i="1"/>
  <c r="C276" i="1"/>
  <c r="D276" i="1"/>
  <c r="E276" i="1"/>
  <c r="G276" i="1"/>
  <c r="H276" i="1"/>
  <c r="I276" i="1"/>
  <c r="K276" i="1"/>
  <c r="L276" i="1"/>
  <c r="M276" i="1"/>
  <c r="O276" i="1"/>
  <c r="P276" i="1"/>
  <c r="Q276" i="1"/>
  <c r="S276" i="1"/>
  <c r="T276" i="1"/>
  <c r="U276" i="1"/>
  <c r="V276" i="1"/>
  <c r="C277" i="1"/>
  <c r="D277" i="1"/>
  <c r="G277" i="1"/>
  <c r="H277" i="1"/>
  <c r="K277" i="1"/>
  <c r="L277" i="1"/>
  <c r="O277" i="1"/>
  <c r="P277" i="1"/>
  <c r="S277" i="1"/>
  <c r="T277" i="1"/>
  <c r="U277" i="1"/>
  <c r="V277" i="1"/>
  <c r="C278" i="1"/>
  <c r="D278" i="1"/>
  <c r="E278" i="1"/>
  <c r="G278" i="1"/>
  <c r="H278" i="1"/>
  <c r="H291" i="1" s="1"/>
  <c r="I278" i="1"/>
  <c r="K278" i="1"/>
  <c r="L278" i="1"/>
  <c r="M278" i="1"/>
  <c r="O278" i="1"/>
  <c r="P278" i="1"/>
  <c r="P291" i="1" s="1"/>
  <c r="Q278" i="1"/>
  <c r="S278" i="1"/>
  <c r="T278" i="1"/>
  <c r="U278" i="1"/>
  <c r="U291" i="1" s="1"/>
  <c r="C279" i="1"/>
  <c r="D279" i="1"/>
  <c r="E279" i="1"/>
  <c r="F279" i="1"/>
  <c r="G279" i="1"/>
  <c r="H279" i="1"/>
  <c r="I279" i="1"/>
  <c r="J279" i="1"/>
  <c r="K279" i="1"/>
  <c r="L279" i="1"/>
  <c r="M279" i="1"/>
  <c r="N279" i="1"/>
  <c r="O279" i="1"/>
  <c r="P279" i="1"/>
  <c r="Q279" i="1"/>
  <c r="R279" i="1"/>
  <c r="S279" i="1"/>
  <c r="T279" i="1"/>
  <c r="U279" i="1"/>
  <c r="V279" i="1"/>
  <c r="C280" i="1"/>
  <c r="D280" i="1"/>
  <c r="E280" i="1"/>
  <c r="G280" i="1"/>
  <c r="H280" i="1"/>
  <c r="I280" i="1"/>
  <c r="K280" i="1"/>
  <c r="L280" i="1"/>
  <c r="M280" i="1"/>
  <c r="O280" i="1"/>
  <c r="P280" i="1"/>
  <c r="Q280" i="1"/>
  <c r="S280" i="1"/>
  <c r="T280" i="1"/>
  <c r="U280" i="1"/>
  <c r="V280" i="1"/>
  <c r="C281" i="1"/>
  <c r="D281" i="1"/>
  <c r="F281" i="1"/>
  <c r="G281" i="1"/>
  <c r="G291" i="1" s="1"/>
  <c r="H281" i="1"/>
  <c r="K281" i="1"/>
  <c r="L281" i="1"/>
  <c r="L291" i="1" s="1"/>
  <c r="O281" i="1"/>
  <c r="P281" i="1"/>
  <c r="S281" i="1"/>
  <c r="T281" i="1"/>
  <c r="U281" i="1"/>
  <c r="V281" i="1"/>
  <c r="C282" i="1"/>
  <c r="D282" i="1"/>
  <c r="E282" i="1"/>
  <c r="G282" i="1"/>
  <c r="H282" i="1"/>
  <c r="I282" i="1"/>
  <c r="K282" i="1"/>
  <c r="L282" i="1"/>
  <c r="M282" i="1"/>
  <c r="O282" i="1"/>
  <c r="P282" i="1"/>
  <c r="Q282" i="1"/>
  <c r="S282" i="1"/>
  <c r="T282" i="1"/>
  <c r="U282" i="1"/>
  <c r="C283" i="1"/>
  <c r="D283" i="1"/>
  <c r="E283" i="1"/>
  <c r="G283" i="1"/>
  <c r="H283" i="1"/>
  <c r="I283" i="1"/>
  <c r="K283" i="1"/>
  <c r="L283" i="1"/>
  <c r="M283" i="1"/>
  <c r="O283" i="1"/>
  <c r="P283" i="1"/>
  <c r="Q283" i="1"/>
  <c r="S283" i="1"/>
  <c r="T283" i="1"/>
  <c r="U283" i="1"/>
  <c r="V283" i="1"/>
  <c r="C284" i="1"/>
  <c r="D284" i="1"/>
  <c r="E284" i="1"/>
  <c r="G284" i="1"/>
  <c r="H284" i="1"/>
  <c r="I284" i="1"/>
  <c r="K284" i="1"/>
  <c r="L284" i="1"/>
  <c r="M284" i="1"/>
  <c r="O284" i="1"/>
  <c r="P284" i="1"/>
  <c r="Q284" i="1"/>
  <c r="S284" i="1"/>
  <c r="T284" i="1"/>
  <c r="U284" i="1"/>
  <c r="V284" i="1"/>
  <c r="C285" i="1"/>
  <c r="D285" i="1"/>
  <c r="G285" i="1"/>
  <c r="H285" i="1"/>
  <c r="K285" i="1"/>
  <c r="L285" i="1"/>
  <c r="O285" i="1"/>
  <c r="P285" i="1"/>
  <c r="S285" i="1"/>
  <c r="T285" i="1"/>
  <c r="U285" i="1"/>
  <c r="V285" i="1"/>
  <c r="C286" i="1"/>
  <c r="D286" i="1"/>
  <c r="E286" i="1"/>
  <c r="G286" i="1"/>
  <c r="H286" i="1"/>
  <c r="I286" i="1"/>
  <c r="K286" i="1"/>
  <c r="L286" i="1"/>
  <c r="M286" i="1"/>
  <c r="O286" i="1"/>
  <c r="P286" i="1"/>
  <c r="Q286" i="1"/>
  <c r="S286" i="1"/>
  <c r="T286" i="1"/>
  <c r="U286" i="1"/>
  <c r="C287" i="1"/>
  <c r="D287" i="1"/>
  <c r="E287" i="1"/>
  <c r="F287" i="1"/>
  <c r="G287" i="1"/>
  <c r="H287" i="1"/>
  <c r="I287" i="1"/>
  <c r="J287" i="1"/>
  <c r="K287" i="1"/>
  <c r="L287" i="1"/>
  <c r="M287" i="1"/>
  <c r="N287" i="1"/>
  <c r="O287" i="1"/>
  <c r="P287" i="1"/>
  <c r="Q287" i="1"/>
  <c r="R287" i="1"/>
  <c r="S287" i="1"/>
  <c r="T287" i="1"/>
  <c r="U287" i="1"/>
  <c r="V287" i="1"/>
  <c r="C288" i="1"/>
  <c r="D288" i="1"/>
  <c r="E288" i="1"/>
  <c r="G288" i="1"/>
  <c r="H288" i="1"/>
  <c r="I288" i="1"/>
  <c r="K288" i="1"/>
  <c r="L288" i="1"/>
  <c r="M288" i="1"/>
  <c r="O288" i="1"/>
  <c r="P288" i="1"/>
  <c r="Q288" i="1"/>
  <c r="S288" i="1"/>
  <c r="T288" i="1"/>
  <c r="U288" i="1"/>
  <c r="V288" i="1"/>
  <c r="C289" i="1"/>
  <c r="D289" i="1"/>
  <c r="F289" i="1"/>
  <c r="G289" i="1"/>
  <c r="H289" i="1"/>
  <c r="K289" i="1"/>
  <c r="L289" i="1"/>
  <c r="O289" i="1"/>
  <c r="P289" i="1"/>
  <c r="S289" i="1"/>
  <c r="T289" i="1"/>
  <c r="U289" i="1"/>
  <c r="V289" i="1"/>
  <c r="C290" i="1"/>
  <c r="D290" i="1"/>
  <c r="E290" i="1"/>
  <c r="G290" i="1"/>
  <c r="H290" i="1"/>
  <c r="I290" i="1"/>
  <c r="K290" i="1"/>
  <c r="L290" i="1"/>
  <c r="M290" i="1"/>
  <c r="O290" i="1"/>
  <c r="P290" i="1"/>
  <c r="Q290" i="1"/>
  <c r="S290" i="1"/>
  <c r="T290" i="1"/>
  <c r="U290" i="1"/>
  <c r="V290" i="1"/>
  <c r="W290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B319" i="1"/>
  <c r="C319" i="1"/>
  <c r="W319" i="1" s="1"/>
  <c r="D319" i="1"/>
  <c r="E319" i="1"/>
  <c r="F319" i="1"/>
  <c r="H319" i="1"/>
  <c r="I319" i="1"/>
  <c r="J319" i="1"/>
  <c r="K319" i="1"/>
  <c r="L319" i="1"/>
  <c r="M319" i="1"/>
  <c r="N319" i="1"/>
  <c r="O319" i="1"/>
  <c r="P319" i="1"/>
  <c r="Q319" i="1"/>
  <c r="R319" i="1"/>
  <c r="S319" i="1"/>
  <c r="T319" i="1"/>
  <c r="U319" i="1"/>
  <c r="V319" i="1"/>
  <c r="B320" i="1"/>
  <c r="C320" i="1"/>
  <c r="D320" i="1"/>
  <c r="E320" i="1"/>
  <c r="F320" i="1"/>
  <c r="G320" i="1"/>
  <c r="H320" i="1"/>
  <c r="I320" i="1"/>
  <c r="J320" i="1"/>
  <c r="K320" i="1"/>
  <c r="L320" i="1"/>
  <c r="M320" i="1"/>
  <c r="N320" i="1"/>
  <c r="O320" i="1"/>
  <c r="P320" i="1"/>
  <c r="Q320" i="1"/>
  <c r="R320" i="1"/>
  <c r="S320" i="1"/>
  <c r="T320" i="1"/>
  <c r="U320" i="1"/>
  <c r="V320" i="1"/>
  <c r="B321" i="1"/>
  <c r="C321" i="1"/>
  <c r="D321" i="1"/>
  <c r="E321" i="1"/>
  <c r="F321" i="1"/>
  <c r="H321" i="1"/>
  <c r="I321" i="1"/>
  <c r="J321" i="1"/>
  <c r="K321" i="1"/>
  <c r="L321" i="1"/>
  <c r="M321" i="1"/>
  <c r="N321" i="1"/>
  <c r="O321" i="1"/>
  <c r="P321" i="1"/>
  <c r="Q321" i="1"/>
  <c r="R321" i="1"/>
  <c r="S321" i="1"/>
  <c r="T321" i="1"/>
  <c r="U321" i="1"/>
  <c r="V321" i="1"/>
  <c r="B322" i="1"/>
  <c r="C322" i="1"/>
  <c r="W322" i="1" s="1"/>
  <c r="D322" i="1"/>
  <c r="E322" i="1"/>
  <c r="F322" i="1"/>
  <c r="H322" i="1"/>
  <c r="I322" i="1"/>
  <c r="J322" i="1"/>
  <c r="K322" i="1"/>
  <c r="L322" i="1"/>
  <c r="M322" i="1"/>
  <c r="N322" i="1"/>
  <c r="O322" i="1"/>
  <c r="P322" i="1"/>
  <c r="Q322" i="1"/>
  <c r="R322" i="1"/>
  <c r="S322" i="1"/>
  <c r="T322" i="1"/>
  <c r="U322" i="1"/>
  <c r="V322" i="1"/>
  <c r="R289" i="1" l="1"/>
  <c r="W284" i="1"/>
  <c r="R281" i="1"/>
  <c r="K291" i="1"/>
  <c r="T291" i="1"/>
  <c r="O291" i="1"/>
  <c r="D291" i="1"/>
  <c r="W276" i="1"/>
  <c r="R273" i="1"/>
  <c r="U272" i="1"/>
  <c r="P267" i="1"/>
  <c r="H267" i="1"/>
  <c r="R265" i="1"/>
  <c r="T266" i="1"/>
  <c r="P266" i="1"/>
  <c r="L266" i="1"/>
  <c r="H266" i="1"/>
  <c r="D266" i="1"/>
  <c r="N283" i="1"/>
  <c r="J283" i="1"/>
  <c r="F283" i="1"/>
  <c r="S291" i="1"/>
  <c r="C291" i="1"/>
  <c r="F277" i="1"/>
  <c r="R275" i="1"/>
  <c r="J275" i="1"/>
  <c r="F275" i="1"/>
  <c r="D268" i="1"/>
  <c r="F267" i="1"/>
  <c r="R283" i="1"/>
  <c r="W288" i="1"/>
  <c r="R285" i="1"/>
  <c r="W280" i="1"/>
  <c r="R277" i="1"/>
  <c r="K267" i="1"/>
  <c r="N265" i="1"/>
  <c r="W265" i="1"/>
  <c r="U267" i="1"/>
  <c r="Q267" i="1"/>
  <c r="M267" i="1"/>
  <c r="I267" i="1"/>
  <c r="E267" i="1"/>
  <c r="Y275" i="1"/>
  <c r="W321" i="1"/>
  <c r="W320" i="1"/>
  <c r="M268" i="1"/>
  <c r="C268" i="1"/>
  <c r="Q266" i="1"/>
  <c r="M265" i="1"/>
  <c r="W271" i="1"/>
  <c r="W275" i="1"/>
  <c r="W279" i="1"/>
  <c r="W283" i="1"/>
  <c r="W287" i="1"/>
  <c r="X256" i="1"/>
  <c r="N274" i="1"/>
  <c r="N278" i="1"/>
  <c r="N282" i="1"/>
  <c r="N286" i="1"/>
  <c r="N290" i="1"/>
  <c r="F274" i="1"/>
  <c r="F278" i="1"/>
  <c r="F291" i="1" s="1"/>
  <c r="F282" i="1"/>
  <c r="F286" i="1"/>
  <c r="F290" i="1"/>
  <c r="Y263" i="1"/>
  <c r="J289" i="1"/>
  <c r="R288" i="1"/>
  <c r="N288" i="1"/>
  <c r="J288" i="1"/>
  <c r="F288" i="1"/>
  <c r="W286" i="1"/>
  <c r="J285" i="1"/>
  <c r="R284" i="1"/>
  <c r="N284" i="1"/>
  <c r="J284" i="1"/>
  <c r="F284" i="1"/>
  <c r="W282" i="1"/>
  <c r="J281" i="1"/>
  <c r="R280" i="1"/>
  <c r="N280" i="1"/>
  <c r="J280" i="1"/>
  <c r="F280" i="1"/>
  <c r="W278" i="1"/>
  <c r="J277" i="1"/>
  <c r="R276" i="1"/>
  <c r="N276" i="1"/>
  <c r="J276" i="1"/>
  <c r="F276" i="1"/>
  <c r="W274" i="1"/>
  <c r="J273" i="1"/>
  <c r="N272" i="1"/>
  <c r="F272" i="1"/>
  <c r="W268" i="1"/>
  <c r="Q268" i="1"/>
  <c r="G268" i="1"/>
  <c r="S267" i="1"/>
  <c r="N267" i="1"/>
  <c r="C267" i="1"/>
  <c r="U266" i="1"/>
  <c r="E266" i="1"/>
  <c r="V265" i="1"/>
  <c r="Q265" i="1"/>
  <c r="F265" i="1"/>
  <c r="V274" i="1"/>
  <c r="V278" i="1"/>
  <c r="V291" i="1" s="1"/>
  <c r="V282" i="1"/>
  <c r="V286" i="1"/>
  <c r="Q273" i="1"/>
  <c r="Q277" i="1"/>
  <c r="Q281" i="1"/>
  <c r="Q291" i="1" s="1"/>
  <c r="Q285" i="1"/>
  <c r="Q289" i="1"/>
  <c r="M273" i="1"/>
  <c r="M277" i="1"/>
  <c r="M281" i="1"/>
  <c r="M291" i="1" s="1"/>
  <c r="M285" i="1"/>
  <c r="M289" i="1"/>
  <c r="I273" i="1"/>
  <c r="I277" i="1"/>
  <c r="I281" i="1"/>
  <c r="I291" i="1" s="1"/>
  <c r="I285" i="1"/>
  <c r="I289" i="1"/>
  <c r="Y256" i="1"/>
  <c r="Y271" i="1" s="1"/>
  <c r="E273" i="1"/>
  <c r="E277" i="1"/>
  <c r="E281" i="1"/>
  <c r="E291" i="1" s="1"/>
  <c r="E285" i="1"/>
  <c r="E289" i="1"/>
  <c r="X288" i="1"/>
  <c r="X263" i="1"/>
  <c r="X276" i="1"/>
  <c r="X262" i="1"/>
  <c r="S268" i="1"/>
  <c r="O267" i="1"/>
  <c r="R274" i="1"/>
  <c r="R278" i="1"/>
  <c r="R291" i="1" s="1"/>
  <c r="R282" i="1"/>
  <c r="R286" i="1"/>
  <c r="R290" i="1"/>
  <c r="J274" i="1"/>
  <c r="J278" i="1"/>
  <c r="J282" i="1"/>
  <c r="J286" i="1"/>
  <c r="J290" i="1"/>
  <c r="W289" i="1"/>
  <c r="N289" i="1"/>
  <c r="W285" i="1"/>
  <c r="N285" i="1"/>
  <c r="W281" i="1"/>
  <c r="N281" i="1"/>
  <c r="W277" i="1"/>
  <c r="N277" i="1"/>
  <c r="W273" i="1"/>
  <c r="N273" i="1"/>
  <c r="U268" i="1"/>
  <c r="K268" i="1"/>
  <c r="E268" i="1"/>
  <c r="W267" i="1"/>
  <c r="R267" i="1"/>
  <c r="G267" i="1"/>
  <c r="Y266" i="1"/>
  <c r="I266" i="1"/>
  <c r="U265" i="1"/>
  <c r="J265" i="1"/>
  <c r="E265" i="1"/>
  <c r="Y279" i="1" l="1"/>
  <c r="Y277" i="1"/>
  <c r="Y289" i="1"/>
  <c r="J291" i="1"/>
  <c r="Y273" i="1"/>
  <c r="X265" i="1"/>
  <c r="X268" i="1"/>
  <c r="Y265" i="1"/>
  <c r="Y268" i="1"/>
  <c r="X271" i="1"/>
  <c r="X275" i="1"/>
  <c r="X279" i="1"/>
  <c r="X283" i="1"/>
  <c r="X287" i="1"/>
  <c r="X278" i="1"/>
  <c r="X291" i="1" s="1"/>
  <c r="X273" i="1"/>
  <c r="X277" i="1"/>
  <c r="X281" i="1"/>
  <c r="X285" i="1"/>
  <c r="X289" i="1"/>
  <c r="X274" i="1"/>
  <c r="X282" i="1"/>
  <c r="X286" i="1"/>
  <c r="X290" i="1"/>
  <c r="X266" i="1"/>
  <c r="X267" i="1"/>
  <c r="X280" i="1"/>
  <c r="Y284" i="1"/>
  <c r="Y274" i="1"/>
  <c r="Y278" i="1"/>
  <c r="Y286" i="1"/>
  <c r="Y272" i="1"/>
  <c r="Y276" i="1"/>
  <c r="Y280" i="1"/>
  <c r="Y288" i="1"/>
  <c r="Y282" i="1"/>
  <c r="W291" i="1"/>
  <c r="Y285" i="1"/>
  <c r="Y283" i="1"/>
  <c r="Y287" i="1"/>
  <c r="Y281" i="1"/>
  <c r="Y267" i="1"/>
  <c r="X272" i="1"/>
  <c r="X284" i="1"/>
  <c r="N291" i="1"/>
  <c r="Y290" i="1"/>
  <c r="Y29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GIOVANNI MUSSINI</author>
  </authors>
  <commentList>
    <comment ref="Z12" authorId="0" shapeId="0" xr:uid="{6A63DC2A-D01F-44B5-A9CE-E8BE56DAE4FB}">
      <text>
        <r>
          <rPr>
            <b/>
            <sz val="9"/>
            <color indexed="81"/>
            <rFont val="Tahoma"/>
            <charset val="1"/>
          </rPr>
          <t>GIOVANNI MUSSINI:</t>
        </r>
        <r>
          <rPr>
            <sz val="9"/>
            <color indexed="81"/>
            <rFont val="Tahoma"/>
            <charset val="1"/>
          </rPr>
          <t xml:space="preserve">
Mostly postcranial material that could not be referred to species/genera</t>
        </r>
      </text>
    </comment>
    <comment ref="Z47" authorId="0" shapeId="0" xr:uid="{345A866C-7DA6-4462-B60C-188C86919F8D}">
      <text>
        <r>
          <rPr>
            <b/>
            <sz val="9"/>
            <color indexed="81"/>
            <rFont val="Tahoma"/>
            <charset val="1"/>
          </rPr>
          <t>GIOVANNI MUSSINI:</t>
        </r>
        <r>
          <rPr>
            <sz val="9"/>
            <color indexed="81"/>
            <rFont val="Tahoma"/>
            <charset val="1"/>
          </rPr>
          <t xml:space="preserve">
Mostly postcranial material that could not be referred to species/genera</t>
        </r>
      </text>
    </comment>
    <comment ref="A239" authorId="0" shapeId="0" xr:uid="{2D475E14-EAF4-47F7-843A-2361B748A67D}">
      <text>
        <r>
          <rPr>
            <b/>
            <sz val="9"/>
            <color indexed="81"/>
            <rFont val="Tahoma"/>
            <charset val="1"/>
          </rPr>
          <t>GIOVANNI MUSSINI:</t>
        </r>
        <r>
          <rPr>
            <sz val="9"/>
            <color indexed="81"/>
            <rFont val="Tahoma"/>
            <charset val="1"/>
          </rPr>
          <t xml:space="preserve">
Mostly postcranial material that could not be referred to species/genera</t>
        </r>
      </text>
    </comment>
    <comment ref="A274" authorId="0" shapeId="0" xr:uid="{CC174F77-7C62-4384-8C45-35FEBB8B527C}">
      <text>
        <r>
          <rPr>
            <b/>
            <sz val="9"/>
            <color indexed="81"/>
            <rFont val="Tahoma"/>
            <charset val="1"/>
          </rPr>
          <t>GIOVANNI MUSSINI:</t>
        </r>
        <r>
          <rPr>
            <sz val="9"/>
            <color indexed="81"/>
            <rFont val="Tahoma"/>
            <charset val="1"/>
          </rPr>
          <t xml:space="preserve">
Mostly postcranial material that could not be referred to species/genera</t>
        </r>
      </text>
    </comment>
    <comment ref="E328" authorId="0" shapeId="0" xr:uid="{53AC9292-9AE9-42BD-AEC8-A71179686CD8}">
      <text>
        <r>
          <rPr>
            <b/>
            <sz val="9"/>
            <color indexed="81"/>
            <rFont val="Tahoma"/>
            <family val="2"/>
          </rPr>
          <t>GIOVANNI MUSSINI:</t>
        </r>
        <r>
          <rPr>
            <sz val="9"/>
            <color indexed="81"/>
            <rFont val="Tahoma"/>
            <family val="2"/>
          </rPr>
          <t xml:space="preserve">
Mostly postcranial material that could not be referred to species/genera</t>
        </r>
      </text>
    </comment>
    <comment ref="A353" authorId="0" shapeId="0" xr:uid="{A6BEF543-7EF3-4579-B829-402EC68B7436}">
      <text>
        <r>
          <rPr>
            <b/>
            <sz val="9"/>
            <color indexed="81"/>
            <rFont val="Tahoma"/>
            <family val="2"/>
          </rPr>
          <t>GIOVANNI MUSSINI:</t>
        </r>
        <r>
          <rPr>
            <sz val="9"/>
            <color indexed="81"/>
            <rFont val="Tahoma"/>
            <family val="2"/>
          </rPr>
          <t xml:space="preserve">
u</t>
        </r>
      </text>
    </comment>
    <comment ref="A364" authorId="0" shapeId="0" xr:uid="{2DCCF653-59A2-4032-9CDD-43CABCDCBC68}">
      <text>
        <r>
          <rPr>
            <b/>
            <sz val="9"/>
            <color indexed="81"/>
            <rFont val="Tahoma"/>
            <family val="2"/>
          </rPr>
          <t>GIOVANNI MUSSINI:</t>
        </r>
        <r>
          <rPr>
            <sz val="9"/>
            <color indexed="81"/>
            <rFont val="Tahoma"/>
            <family val="2"/>
          </rPr>
          <t xml:space="preserve">
l</t>
        </r>
      </text>
    </comment>
    <comment ref="A370" authorId="0" shapeId="0" xr:uid="{3D897289-1A87-48D5-82F8-B76F64641598}">
      <text>
        <r>
          <rPr>
            <b/>
            <sz val="9"/>
            <color indexed="81"/>
            <rFont val="Tahoma"/>
            <family val="2"/>
          </rPr>
          <t>GIOVANNI MUSSINI:</t>
        </r>
        <r>
          <rPr>
            <sz val="9"/>
            <color indexed="81"/>
            <rFont val="Tahoma"/>
            <family val="2"/>
          </rPr>
          <t xml:space="preserve">
g</t>
        </r>
      </text>
    </comment>
  </commentList>
</comments>
</file>

<file path=xl/sharedStrings.xml><?xml version="1.0" encoding="utf-8"?>
<sst xmlns="http://schemas.openxmlformats.org/spreadsheetml/2006/main" count="4175" uniqueCount="647">
  <si>
    <t>u11</t>
  </si>
  <si>
    <t>u10</t>
  </si>
  <si>
    <t>u9</t>
  </si>
  <si>
    <t>udm</t>
  </si>
  <si>
    <t>u6</t>
  </si>
  <si>
    <t>u7</t>
  </si>
  <si>
    <t>u5</t>
  </si>
  <si>
    <t>u4</t>
  </si>
  <si>
    <t>u3</t>
  </si>
  <si>
    <t>u2</t>
  </si>
  <si>
    <t>u1</t>
  </si>
  <si>
    <t>slump (0)</t>
  </si>
  <si>
    <t>l5 (0)</t>
  </si>
  <si>
    <t>l4</t>
  </si>
  <si>
    <t>l3</t>
  </si>
  <si>
    <t>l2 (0)</t>
  </si>
  <si>
    <t>l1</t>
  </si>
  <si>
    <t>G1</t>
  </si>
  <si>
    <t>G2</t>
  </si>
  <si>
    <t>TOTAL GLAUC.</t>
  </si>
  <si>
    <t>Diphy</t>
  </si>
  <si>
    <t>Clevo</t>
  </si>
  <si>
    <t>Plano</t>
  </si>
  <si>
    <t>Unidentified sphenodontians</t>
  </si>
  <si>
    <t>Other fishes</t>
  </si>
  <si>
    <t>Gyrolepis</t>
  </si>
  <si>
    <t>Ostracoda indet.</t>
  </si>
  <si>
    <t>Euestheria</t>
  </si>
  <si>
    <t>Darwinula</t>
  </si>
  <si>
    <t>Cheminitzia granum</t>
  </si>
  <si>
    <t>Theco</t>
  </si>
  <si>
    <t>Terrestrisuchus</t>
  </si>
  <si>
    <t>Crinoids</t>
  </si>
  <si>
    <t>Chimaeroid elements</t>
  </si>
  <si>
    <t>Sharks</t>
  </si>
  <si>
    <t>Fragments</t>
  </si>
  <si>
    <t>Conodonts</t>
  </si>
  <si>
    <t>unknown</t>
  </si>
  <si>
    <t>TOT SPECIMENS X SAMPLE</t>
  </si>
  <si>
    <t>Weight</t>
  </si>
  <si>
    <t>Specimen density' - Rhaetian</t>
  </si>
  <si>
    <t>Specimen density' - Reworked</t>
  </si>
  <si>
    <t>Diphy%</t>
  </si>
  <si>
    <t>Clevo%</t>
  </si>
  <si>
    <t>Plano%</t>
  </si>
  <si>
    <t>Unidentified sphenodontians%</t>
  </si>
  <si>
    <t>Other fishes%</t>
  </si>
  <si>
    <t>Gyrolepis%</t>
  </si>
  <si>
    <t>Ostracoda indet.%</t>
  </si>
  <si>
    <t>Cylindrobullina%</t>
  </si>
  <si>
    <t>Euestheria%</t>
  </si>
  <si>
    <t>Darwinula%</t>
  </si>
  <si>
    <t>Cheminitzia granum%</t>
  </si>
  <si>
    <t>Theco%</t>
  </si>
  <si>
    <t>Terrestrisuchus%</t>
  </si>
  <si>
    <t>Crinoids%</t>
  </si>
  <si>
    <t>Chimaeroid elements%</t>
  </si>
  <si>
    <t>Sharks%</t>
  </si>
  <si>
    <t>Fragments%</t>
  </si>
  <si>
    <t>Conodonts%</t>
  </si>
  <si>
    <t>unknown%</t>
  </si>
  <si>
    <t>Other archos %</t>
  </si>
  <si>
    <t xml:space="preserve">Other archos </t>
  </si>
  <si>
    <t>Taxon</t>
  </si>
  <si>
    <t>TOTAL UPPER</t>
  </si>
  <si>
    <t>TOTAL LOWER</t>
  </si>
  <si>
    <t>GRAND TOTAL</t>
  </si>
  <si>
    <t>Total Terr reptiles</t>
  </si>
  <si>
    <t>Total coeval marine</t>
  </si>
  <si>
    <t>Total reworked</t>
  </si>
  <si>
    <t>% Marine</t>
  </si>
  <si>
    <t>% Reworked</t>
  </si>
  <si>
    <t>%Retiles, ccoeval fw and sw fauna.</t>
  </si>
  <si>
    <t>Gastropods</t>
  </si>
  <si>
    <t>% gastropods/coeval fauna</t>
  </si>
  <si>
    <t>Rock sample</t>
  </si>
  <si>
    <t>Crossostoma</t>
  </si>
  <si>
    <t xml:space="preserve">Archos </t>
  </si>
  <si>
    <t>tot.</t>
  </si>
  <si>
    <t>TOTAL</t>
  </si>
  <si>
    <t>Fishes &amp; u5 'ichthyosaur'</t>
  </si>
  <si>
    <t>CarboFish</t>
  </si>
  <si>
    <t>N.A.</t>
  </si>
  <si>
    <t>group</t>
  </si>
  <si>
    <t>Archos</t>
  </si>
  <si>
    <t>Carbofish</t>
  </si>
  <si>
    <t>u8</t>
  </si>
  <si>
    <t>Gastropod %</t>
  </si>
  <si>
    <t>Crossostoma%</t>
  </si>
  <si>
    <t>Ichthyosaur'(=Birgeria?)</t>
  </si>
  <si>
    <t>Linear model percentages table (my_data)</t>
  </si>
  <si>
    <t>Percentages table</t>
  </si>
  <si>
    <t>Sample statistics (specimens count)</t>
  </si>
  <si>
    <t>Kruskal-Wallis test table (kwtable)</t>
  </si>
  <si>
    <t>Trias. Density</t>
  </si>
  <si>
    <t>Rew. Density</t>
  </si>
  <si>
    <t>%Retiles, coeval fw and sw fauna.</t>
  </si>
  <si>
    <t>Chemnitzia granum</t>
  </si>
  <si>
    <t>Chemnitzia granum%</t>
  </si>
  <si>
    <t>Chemnitzia</t>
  </si>
  <si>
    <t>DESCRIPTION</t>
  </si>
  <si>
    <t>CLASSIFICATION / TAXONOMY</t>
  </si>
  <si>
    <t>LOCALITY</t>
  </si>
  <si>
    <t>AGE / STRATIGRAPHY</t>
  </si>
  <si>
    <t>NOTES</t>
    <phoneticPr fontId="0" type="noConversion"/>
  </si>
  <si>
    <t>BRSUG Accession Number (global)</t>
  </si>
  <si>
    <t>BRSUG Accession Number (subnumber)</t>
  </si>
  <si>
    <t>Total number of specimens</t>
  </si>
  <si>
    <t>Name and general description (with sample number)</t>
  </si>
  <si>
    <t>Collection</t>
  </si>
  <si>
    <t>Genus</t>
  </si>
  <si>
    <t>Species</t>
  </si>
  <si>
    <t>Name</t>
  </si>
  <si>
    <t>Year</t>
  </si>
  <si>
    <t>Classification level 1</t>
  </si>
  <si>
    <t>Classification level 2</t>
  </si>
  <si>
    <t>Classification level 3</t>
  </si>
  <si>
    <t>Classification/Taxonomic details</t>
  </si>
  <si>
    <t>Continent</t>
  </si>
  <si>
    <t>Country</t>
  </si>
  <si>
    <t>County</t>
    <phoneticPr fontId="0" type="noConversion"/>
  </si>
  <si>
    <t>Place</t>
  </si>
  <si>
    <t>Eon</t>
  </si>
  <si>
    <t>Era</t>
  </si>
  <si>
    <t>Period</t>
  </si>
  <si>
    <t>Epoch</t>
  </si>
  <si>
    <t>Age/Stratigraphic details</t>
  </si>
  <si>
    <t>Notes</t>
  </si>
  <si>
    <t>Collector</t>
  </si>
  <si>
    <t>Collection date</t>
    <phoneticPr fontId="0" type="noConversion"/>
  </si>
  <si>
    <t>1</t>
  </si>
  <si>
    <t>Diphydontosaurus dentary (U3)</t>
  </si>
  <si>
    <t>Fossil</t>
  </si>
  <si>
    <t>Diphydontosaurus</t>
  </si>
  <si>
    <t>avonis</t>
  </si>
  <si>
    <t>Whiteside</t>
  </si>
  <si>
    <t>Vertebrata</t>
  </si>
  <si>
    <t>Gnathostome</t>
  </si>
  <si>
    <t>Diapsida</t>
  </si>
  <si>
    <t>Rhynchocephalia</t>
  </si>
  <si>
    <t>Europe</t>
  </si>
  <si>
    <t>United Kingdom</t>
  </si>
  <si>
    <t>Gloucestershire</t>
  </si>
  <si>
    <t>Tytherington Quarry</t>
  </si>
  <si>
    <t>Phanerozoic</t>
  </si>
  <si>
    <t>Mesozoic</t>
  </si>
  <si>
    <t>Triassic</t>
  </si>
  <si>
    <t>Rhaetian</t>
  </si>
  <si>
    <t>Basal Rhaetian Fissure (equivalent to Westbury formation)</t>
  </si>
  <si>
    <t>fig. 4</t>
  </si>
  <si>
    <t>David Whiteside and Charles Copp</t>
  </si>
  <si>
    <t>2</t>
  </si>
  <si>
    <t>Diphydontosaurus maxilla (U4)</t>
  </si>
  <si>
    <t>3</t>
  </si>
  <si>
    <t>Diphydontosaurus vertebra (UDM)</t>
  </si>
  <si>
    <t>4</t>
  </si>
  <si>
    <t>Diphydontosaurus humerus (UDM)</t>
  </si>
  <si>
    <t>5</t>
  </si>
  <si>
    <t>Diphydontosaurus dentary tip (U4)</t>
  </si>
  <si>
    <t>fig.4</t>
  </si>
  <si>
    <t>6</t>
  </si>
  <si>
    <t>Clevosaurus maxilla (U6)</t>
  </si>
  <si>
    <t>Clevosaurus</t>
  </si>
  <si>
    <r>
      <rPr>
        <i/>
        <sz val="10"/>
        <rFont val="Arial"/>
        <family val="2"/>
      </rPr>
      <t>sp</t>
    </r>
    <r>
      <rPr>
        <sz val="10"/>
        <rFont val="Arial"/>
        <family val="2"/>
      </rPr>
      <t>.</t>
    </r>
  </si>
  <si>
    <t>7</t>
  </si>
  <si>
    <t>Clevosaurus maxillary fragment (U5)</t>
  </si>
  <si>
    <t>8</t>
  </si>
  <si>
    <t>Clevosaurus pterygoid (u4)</t>
  </si>
  <si>
    <t>9</t>
  </si>
  <si>
    <t>Planocephalosaurus dentary tooth (u7)</t>
  </si>
  <si>
    <t>Planocephalosaurus</t>
  </si>
  <si>
    <t>robinsonae</t>
  </si>
  <si>
    <t>Fraser</t>
  </si>
  <si>
    <t>10</t>
  </si>
  <si>
    <t>Planocephalosaurus dentary fragment (g1)</t>
  </si>
  <si>
    <t>11</t>
  </si>
  <si>
    <t>Planocephalosaurus premaxilla (u5)</t>
  </si>
  <si>
    <t>12</t>
  </si>
  <si>
    <t>Thecodontosaurus tooth (u8)</t>
  </si>
  <si>
    <t>Thecodontosaurus</t>
  </si>
  <si>
    <t>antiquus</t>
  </si>
  <si>
    <t>Morris</t>
  </si>
  <si>
    <t>Archosauria</t>
  </si>
  <si>
    <t>fig. 5</t>
  </si>
  <si>
    <t>13</t>
  </si>
  <si>
    <t>Terrestrisuchus vertebra (u8)</t>
  </si>
  <si>
    <t>gracilis</t>
  </si>
  <si>
    <t>Crush</t>
  </si>
  <si>
    <t>14</t>
  </si>
  <si>
    <t>Archosaur tooth - morphotype C (UDM)</t>
  </si>
  <si>
    <t>15</t>
  </si>
  <si>
    <t>Archosaur tooth - morphotype D (L4)</t>
  </si>
  <si>
    <t>16</t>
  </si>
  <si>
    <t>Archosaur tooth - morphotype E (U3)</t>
  </si>
  <si>
    <t>17</t>
  </si>
  <si>
    <t>Archosaur tooth - morphotype F (G1)</t>
  </si>
  <si>
    <t>18</t>
  </si>
  <si>
    <t>Archosaur tooth - morphotype G (U5)</t>
  </si>
  <si>
    <t>19</t>
  </si>
  <si>
    <t>Archosaur tooth - morphotype H (UDM)</t>
  </si>
  <si>
    <t>20</t>
  </si>
  <si>
    <t>Archosaur tooth - morphotype I (U4)</t>
  </si>
  <si>
    <t>21</t>
  </si>
  <si>
    <t>Archosaur tooth - morphotype J (U5)</t>
  </si>
  <si>
    <t>22</t>
  </si>
  <si>
    <t>Archosaur tooth - morphotype K (G2)</t>
  </si>
  <si>
    <t>23</t>
  </si>
  <si>
    <t>Archosaur tooth - morphotype L (U4)</t>
  </si>
  <si>
    <t>24</t>
  </si>
  <si>
    <t>Archosaur tooth - morphotype M (U5)</t>
  </si>
  <si>
    <t>25</t>
  </si>
  <si>
    <t>Archosaur tooth - morphotype N (U5)</t>
  </si>
  <si>
    <t>26</t>
  </si>
  <si>
    <t>Archosaur tooth - morphotype O (U5)</t>
  </si>
  <si>
    <t>27</t>
  </si>
  <si>
    <t>Archosaur tooth - morphotype P (U5)</t>
  </si>
  <si>
    <t>28</t>
  </si>
  <si>
    <t>Gyrolepis tooth (UDM)</t>
  </si>
  <si>
    <t xml:space="preserve">Gyrolepis </t>
  </si>
  <si>
    <t>albertii</t>
  </si>
  <si>
    <t>Agassiz</t>
  </si>
  <si>
    <t>Actinopterygii</t>
  </si>
  <si>
    <t> Palaeonisciformes</t>
  </si>
  <si>
    <t>fig. 6</t>
  </si>
  <si>
    <t>29</t>
  </si>
  <si>
    <t>Actynopterygian morphotype 2 (U9)</t>
  </si>
  <si>
    <t>?Severnichtys</t>
  </si>
  <si>
    <t>sp.</t>
  </si>
  <si>
    <t>30</t>
  </si>
  <si>
    <t>Actynopterygian morphotype 3 (U4)</t>
  </si>
  <si>
    <t>31</t>
  </si>
  <si>
    <t>Actynopterygian morphotype 4 (L4)</t>
  </si>
  <si>
    <t>32</t>
  </si>
  <si>
    <t>Actynopterygian morphotype 5 (U5)</t>
  </si>
  <si>
    <t>?Lepidotes</t>
  </si>
  <si>
    <t>Lepisosteiformes</t>
  </si>
  <si>
    <t>33</t>
  </si>
  <si>
    <t>Actynopterygian morphotype 6 (U5)</t>
  </si>
  <si>
    <t>34</t>
  </si>
  <si>
    <t xml:space="preserve"> u5 Ichthyosaur tooth</t>
  </si>
  <si>
    <t>?Diapsida</t>
  </si>
  <si>
    <t>?Ichthyosauria</t>
  </si>
  <si>
    <t>fig. 9</t>
  </si>
  <si>
    <t>35</t>
  </si>
  <si>
    <t>Darwinula (UDM)</t>
  </si>
  <si>
    <t>liassica</t>
  </si>
  <si>
    <t>Jones</t>
  </si>
  <si>
    <t>Arthropoda</t>
  </si>
  <si>
    <t>Crustacea</t>
  </si>
  <si>
    <t>Ostracoda</t>
  </si>
  <si>
    <t>Podocopida</t>
  </si>
  <si>
    <t>fig. 8</t>
  </si>
  <si>
    <t>36</t>
  </si>
  <si>
    <t>Ostracod (U5)</t>
  </si>
  <si>
    <t>37</t>
  </si>
  <si>
    <t>Euestheria' (U8)</t>
  </si>
  <si>
    <t>Branchiopoda</t>
  </si>
  <si>
    <t>Conchostraca</t>
  </si>
  <si>
    <t>38</t>
  </si>
  <si>
    <t>Chemnitzia granum (G1)</t>
  </si>
  <si>
    <t>Cheminitzia</t>
  </si>
  <si>
    <t>granum</t>
  </si>
  <si>
    <t>Dittmar</t>
  </si>
  <si>
    <t>Mollusca</t>
  </si>
  <si>
    <t>Gastropoda</t>
  </si>
  <si>
    <t>incertae sedis</t>
  </si>
  <si>
    <t>39</t>
  </si>
  <si>
    <t>Crossostoma (U2)</t>
  </si>
  <si>
    <t>Vetigastropoda</t>
  </si>
  <si>
    <t>Turbinidae</t>
  </si>
  <si>
    <t>40</t>
  </si>
  <si>
    <t>Crinoid with radial spikes (U7)</t>
  </si>
  <si>
    <t>Echinodermata</t>
  </si>
  <si>
    <t>Crinoidea</t>
  </si>
  <si>
    <t>Palaeozoic</t>
  </si>
  <si>
    <t>Carboniferous</t>
  </si>
  <si>
    <t>Missisippian</t>
  </si>
  <si>
    <t>41</t>
  </si>
  <si>
    <t>Star-shaped crinoid (U7)</t>
  </si>
  <si>
    <t>42</t>
  </si>
  <si>
    <t>Conodont element (L4)</t>
  </si>
  <si>
    <t>Conodonta</t>
  </si>
  <si>
    <t>43</t>
  </si>
  <si>
    <t>Thrinacodus tooth (U6)</t>
  </si>
  <si>
    <t>Thrinacodus</t>
  </si>
  <si>
    <t>Chondrichthyes</t>
  </si>
  <si>
    <t>Phoebodontiformes</t>
  </si>
  <si>
    <t>44</t>
  </si>
  <si>
    <t>Ctenacanthid lanceolate scale (U4)</t>
  </si>
  <si>
    <t>Ctenacanthiformes</t>
  </si>
  <si>
    <t>fig. 7</t>
  </si>
  <si>
    <t>45</t>
  </si>
  <si>
    <t>Ctenacanthid denticle (U4)</t>
  </si>
  <si>
    <t>46</t>
  </si>
  <si>
    <t>Hybodontoid fin spine (UDM)</t>
  </si>
  <si>
    <t>Hybodontiformes</t>
  </si>
  <si>
    <t>47</t>
  </si>
  <si>
    <t>Shark tooth morphotye A (UDM)</t>
  </si>
  <si>
    <t>Cladodontomorpha</t>
  </si>
  <si>
    <t>48</t>
  </si>
  <si>
    <t>"Dermal denticle B" (U5)</t>
  </si>
  <si>
    <t>49</t>
  </si>
  <si>
    <t>Hybodus tooth C (U6)</t>
  </si>
  <si>
    <t>Hybodus</t>
  </si>
  <si>
    <r>
      <rPr>
        <i/>
        <sz val="10"/>
        <color theme="1"/>
        <rFont val="Arial"/>
        <family val="2"/>
      </rPr>
      <t>sp</t>
    </r>
    <r>
      <rPr>
        <sz val="10"/>
        <color theme="1"/>
        <rFont val="Arial"/>
        <family val="2"/>
      </rPr>
      <t>.</t>
    </r>
  </si>
  <si>
    <t>50</t>
  </si>
  <si>
    <t>Chimaeroid toothplate with root (G1)</t>
  </si>
  <si>
    <t>Holocephali</t>
  </si>
  <si>
    <t>51</t>
  </si>
  <si>
    <t>Chimaeroid (G1)</t>
  </si>
  <si>
    <t>52</t>
  </si>
  <si>
    <t>Chimaeroid (U4)</t>
  </si>
  <si>
    <t>53</t>
  </si>
  <si>
    <t>u8 diphydontosaurus</t>
  </si>
  <si>
    <t>54</t>
  </si>
  <si>
    <t>u10 diphydontosaurus</t>
  </si>
  <si>
    <t>55</t>
  </si>
  <si>
    <t>u9 diphydontosaurus</t>
  </si>
  <si>
    <t>56</t>
  </si>
  <si>
    <t>udm diphydontosaurus</t>
  </si>
  <si>
    <t>57</t>
  </si>
  <si>
    <t>u6 diphydontosaurus</t>
  </si>
  <si>
    <t>58</t>
  </si>
  <si>
    <t>u7 diphydontosaurus</t>
  </si>
  <si>
    <t>59</t>
  </si>
  <si>
    <t>u5 diphydontosaurus</t>
  </si>
  <si>
    <t>60</t>
  </si>
  <si>
    <t>u4 diphydontosaurus</t>
  </si>
  <si>
    <t>61</t>
  </si>
  <si>
    <t>u3 diphydontosaurus</t>
  </si>
  <si>
    <t>62</t>
  </si>
  <si>
    <t>u2 diphydontosaurus</t>
  </si>
  <si>
    <t>63</t>
  </si>
  <si>
    <t>u1 diphydontosaurus</t>
  </si>
  <si>
    <t>64</t>
  </si>
  <si>
    <t>l4 diphydontosaurus</t>
  </si>
  <si>
    <t>65</t>
  </si>
  <si>
    <t>l1 diphydontosaurus</t>
  </si>
  <si>
    <t>66</t>
  </si>
  <si>
    <t>g1 diphydontosaurus</t>
  </si>
  <si>
    <t>67</t>
  </si>
  <si>
    <t>u8 clevosaurus</t>
  </si>
  <si>
    <t>68</t>
  </si>
  <si>
    <t>u9 clevosaurus</t>
  </si>
  <si>
    <t>69</t>
  </si>
  <si>
    <t>udm clevosaurus</t>
  </si>
  <si>
    <t>70</t>
  </si>
  <si>
    <t>u6 clevosaurus</t>
  </si>
  <si>
    <t>71</t>
  </si>
  <si>
    <t>u7 clevosaurus</t>
  </si>
  <si>
    <t>72</t>
  </si>
  <si>
    <t>u5 clevosaurus</t>
  </si>
  <si>
    <t>73</t>
  </si>
  <si>
    <t>u4 clevosaurus</t>
  </si>
  <si>
    <t>74</t>
  </si>
  <si>
    <t>u3 clevosaurus</t>
  </si>
  <si>
    <t>75</t>
  </si>
  <si>
    <t>u2 clevosaurus</t>
  </si>
  <si>
    <t>76</t>
  </si>
  <si>
    <t>u1 clevosaurus</t>
  </si>
  <si>
    <t>77</t>
  </si>
  <si>
    <t>l4 clevosaurus</t>
  </si>
  <si>
    <t>78</t>
  </si>
  <si>
    <t>g1 clevosaurus</t>
  </si>
  <si>
    <t>79</t>
  </si>
  <si>
    <t>g2 clevosaurus</t>
  </si>
  <si>
    <t>80</t>
  </si>
  <si>
    <t>u8 planocephalosaurus</t>
  </si>
  <si>
    <t>81</t>
  </si>
  <si>
    <t>udm planocephalosaurus</t>
  </si>
  <si>
    <t>82</t>
  </si>
  <si>
    <t>u6 planocephalosaurus</t>
  </si>
  <si>
    <t>83</t>
  </si>
  <si>
    <t>u7 planocephalosaurus</t>
  </si>
  <si>
    <t>84</t>
  </si>
  <si>
    <t>u5 planocephalosaurus</t>
  </si>
  <si>
    <t>85</t>
  </si>
  <si>
    <t>u4 planocephalosaurus</t>
  </si>
  <si>
    <t>86</t>
  </si>
  <si>
    <t>g1 planocephalosaurus</t>
  </si>
  <si>
    <t>87</t>
  </si>
  <si>
    <t>u8 unidentified sphenodontian material</t>
  </si>
  <si>
    <t>88</t>
  </si>
  <si>
    <t>u9 unidentified sphenodontian material</t>
  </si>
  <si>
    <t>89</t>
  </si>
  <si>
    <t>udm unidentified sphenodontian material</t>
  </si>
  <si>
    <t>90</t>
  </si>
  <si>
    <t>u6 unidentified sphenodontian material</t>
  </si>
  <si>
    <t>91</t>
  </si>
  <si>
    <t>u7 unidentified sphenodontian material</t>
  </si>
  <si>
    <t>92</t>
  </si>
  <si>
    <t>u5 unidentified sphenodontian material</t>
  </si>
  <si>
    <t>93</t>
  </si>
  <si>
    <t>u4 unidentified sphenodontian material</t>
  </si>
  <si>
    <t>94</t>
  </si>
  <si>
    <t>u3 unidentified sphenodontian material</t>
  </si>
  <si>
    <t>95</t>
  </si>
  <si>
    <t>u2 unidentified sphenodontian material</t>
  </si>
  <si>
    <t>96</t>
  </si>
  <si>
    <t>u1 unidentified sphenodontian material</t>
  </si>
  <si>
    <t>97</t>
  </si>
  <si>
    <t>l4 unidentified sphenodontian material</t>
  </si>
  <si>
    <t>98</t>
  </si>
  <si>
    <t>g1 unidentified sphenodontian material</t>
  </si>
  <si>
    <t>99</t>
  </si>
  <si>
    <t>u8 actinopterygian teeth</t>
  </si>
  <si>
    <t>100</t>
  </si>
  <si>
    <t>u9 actinopterygian teeth</t>
  </si>
  <si>
    <t>101</t>
  </si>
  <si>
    <t>udm actinopterygian teeth</t>
  </si>
  <si>
    <t>102</t>
  </si>
  <si>
    <t>u6 actinopterygian teeth</t>
  </si>
  <si>
    <t>103</t>
  </si>
  <si>
    <t>u7 actinopterygian teeth</t>
  </si>
  <si>
    <t>104</t>
  </si>
  <si>
    <t>u5 actinopterygian teeth</t>
  </si>
  <si>
    <t>105</t>
  </si>
  <si>
    <t>u3 actinopterygian teeth</t>
  </si>
  <si>
    <t>106</t>
  </si>
  <si>
    <t>u2 actinopterygian teeth</t>
  </si>
  <si>
    <t>107</t>
  </si>
  <si>
    <t>l4 actinopterygian teeth</t>
  </si>
  <si>
    <t>108</t>
  </si>
  <si>
    <t>u8 Gyrolepis</t>
  </si>
  <si>
    <t>Palaeonisciformes</t>
  </si>
  <si>
    <t>109</t>
  </si>
  <si>
    <t>u9 Gyrolepis</t>
  </si>
  <si>
    <t>110</t>
  </si>
  <si>
    <t>udm Gyrolepis</t>
  </si>
  <si>
    <t>111</t>
  </si>
  <si>
    <t>u5 Gyrolepis</t>
  </si>
  <si>
    <t>112</t>
  </si>
  <si>
    <t>u4 Gyrolepis</t>
  </si>
  <si>
    <t>113</t>
  </si>
  <si>
    <t>u3 Gyrolepis</t>
  </si>
  <si>
    <t>114</t>
  </si>
  <si>
    <t>u2 Gyrolepis</t>
  </si>
  <si>
    <t>115</t>
  </si>
  <si>
    <t>u5 ostracoda indet.</t>
  </si>
  <si>
    <t>116</t>
  </si>
  <si>
    <t>u8 crossostoma</t>
  </si>
  <si>
    <t>117</t>
  </si>
  <si>
    <t>u9 crossostoma</t>
  </si>
  <si>
    <t>118</t>
  </si>
  <si>
    <t>udm crossostoma</t>
  </si>
  <si>
    <t>119</t>
  </si>
  <si>
    <t>u6 crossostoma</t>
  </si>
  <si>
    <t>120</t>
  </si>
  <si>
    <t>u7 crossosotma</t>
  </si>
  <si>
    <t>121</t>
  </si>
  <si>
    <t>u5 crossostoma</t>
  </si>
  <si>
    <t>122</t>
  </si>
  <si>
    <t>u4 crossosotma</t>
  </si>
  <si>
    <t>123</t>
  </si>
  <si>
    <t>u3 crossostoma</t>
  </si>
  <si>
    <t>124</t>
  </si>
  <si>
    <t>u2 crossostoma</t>
  </si>
  <si>
    <t>125</t>
  </si>
  <si>
    <t>u8 'euestheria'</t>
  </si>
  <si>
    <t>126</t>
  </si>
  <si>
    <t>udm 'euestheria'</t>
  </si>
  <si>
    <t>127</t>
  </si>
  <si>
    <t>u6 'euestheria'</t>
  </si>
  <si>
    <t>128</t>
  </si>
  <si>
    <t>u5 'euestheria'</t>
  </si>
  <si>
    <t>129</t>
  </si>
  <si>
    <t>udm darwinula</t>
  </si>
  <si>
    <t>130</t>
  </si>
  <si>
    <t>u9 chemnitzia</t>
  </si>
  <si>
    <t>131</t>
  </si>
  <si>
    <t>u6 chemnitzia</t>
  </si>
  <si>
    <t>132</t>
  </si>
  <si>
    <t>u5 chemnitzia</t>
  </si>
  <si>
    <t>133</t>
  </si>
  <si>
    <t>u2 chemnitzia</t>
  </si>
  <si>
    <t>134</t>
  </si>
  <si>
    <t>g1 chemnitzia</t>
  </si>
  <si>
    <t>135</t>
  </si>
  <si>
    <t>g1 Thecodontosaurus fragment</t>
  </si>
  <si>
    <t>136</t>
  </si>
  <si>
    <t>udm archosaur teeth</t>
  </si>
  <si>
    <t>137</t>
  </si>
  <si>
    <t>u7 archosaur teeth</t>
  </si>
  <si>
    <t>138</t>
  </si>
  <si>
    <t>u5 archosaur teeth</t>
  </si>
  <si>
    <t>139</t>
  </si>
  <si>
    <t>u8 crinoid ossicles</t>
  </si>
  <si>
    <t>Mississippian</t>
  </si>
  <si>
    <t>140</t>
  </si>
  <si>
    <t>u10 crinoid ossicles</t>
  </si>
  <si>
    <t>141</t>
  </si>
  <si>
    <t>u9 crinoid ossicles</t>
  </si>
  <si>
    <t>142</t>
  </si>
  <si>
    <t>udm crinoid ossicles</t>
  </si>
  <si>
    <t>143</t>
  </si>
  <si>
    <t>u6 crinoid ossicles</t>
  </si>
  <si>
    <t>144</t>
  </si>
  <si>
    <t>u7 crinoid ossicles</t>
  </si>
  <si>
    <t>145</t>
  </si>
  <si>
    <t>u5 crinoid ossicles</t>
  </si>
  <si>
    <t>146</t>
  </si>
  <si>
    <t>u4 crinoid ossicles</t>
  </si>
  <si>
    <t>147</t>
  </si>
  <si>
    <t>u3 crinoid ossicles</t>
  </si>
  <si>
    <t>148</t>
  </si>
  <si>
    <t>u2 crinoid ossicles</t>
  </si>
  <si>
    <t>149</t>
  </si>
  <si>
    <t>u1 crinoid ossicles</t>
  </si>
  <si>
    <t>150</t>
  </si>
  <si>
    <t>l4 crinoid ossicles</t>
  </si>
  <si>
    <t>151</t>
  </si>
  <si>
    <t>G1 crinoid ossicles</t>
  </si>
  <si>
    <t>152</t>
  </si>
  <si>
    <t>G2 crinoid ossicles</t>
  </si>
  <si>
    <t>153</t>
  </si>
  <si>
    <t>u8 chimaeroid elements</t>
  </si>
  <si>
    <t>154</t>
  </si>
  <si>
    <t>udm chimaeroid elements</t>
  </si>
  <si>
    <t>155</t>
  </si>
  <si>
    <t>u6 chimaeroid elements</t>
  </si>
  <si>
    <t>156</t>
  </si>
  <si>
    <t>u7 chimaeroid elements</t>
  </si>
  <si>
    <t>157</t>
  </si>
  <si>
    <t>u5 chimaeroid elements</t>
  </si>
  <si>
    <t>158</t>
  </si>
  <si>
    <t>u4 chimaeroid elements</t>
  </si>
  <si>
    <t>159</t>
  </si>
  <si>
    <t>u3 chimaeroid elements</t>
  </si>
  <si>
    <t>160</t>
  </si>
  <si>
    <t>u2 chimaeroid elements</t>
  </si>
  <si>
    <t>161</t>
  </si>
  <si>
    <t>u1 chimaeroid elements</t>
  </si>
  <si>
    <t>162</t>
  </si>
  <si>
    <t>l4 chimaeroid elements</t>
  </si>
  <si>
    <t>163</t>
  </si>
  <si>
    <t>l3 chimaeroid element</t>
  </si>
  <si>
    <t>164</t>
  </si>
  <si>
    <t>G1 chimaeroid elements</t>
  </si>
  <si>
    <t>165</t>
  </si>
  <si>
    <t>udm shark remains</t>
  </si>
  <si>
    <t>Selachii</t>
  </si>
  <si>
    <t>166</t>
  </si>
  <si>
    <t>u6 shark remains</t>
  </si>
  <si>
    <t>167</t>
  </si>
  <si>
    <t>u4 shark remains</t>
  </si>
  <si>
    <t>168</t>
  </si>
  <si>
    <t>u1 shark remains</t>
  </si>
  <si>
    <t>169</t>
  </si>
  <si>
    <t>g2 terrestrisuchus</t>
  </si>
  <si>
    <t>170</t>
  </si>
  <si>
    <t>u8 fragments</t>
  </si>
  <si>
    <t>171</t>
  </si>
  <si>
    <t>u10 fragments</t>
  </si>
  <si>
    <t>172</t>
  </si>
  <si>
    <t>u9 fragments</t>
  </si>
  <si>
    <t>173</t>
  </si>
  <si>
    <t>udm fragments</t>
  </si>
  <si>
    <t>174</t>
  </si>
  <si>
    <t>u6 fragments</t>
  </si>
  <si>
    <t>175</t>
  </si>
  <si>
    <t>u7 fragments</t>
  </si>
  <si>
    <t>176</t>
  </si>
  <si>
    <t>u5 fragments</t>
  </si>
  <si>
    <t>177</t>
  </si>
  <si>
    <t>u4 fragments</t>
  </si>
  <si>
    <t>178</t>
  </si>
  <si>
    <t>u3 fragments</t>
  </si>
  <si>
    <t>179</t>
  </si>
  <si>
    <t>u2 fragments</t>
  </si>
  <si>
    <t>180</t>
  </si>
  <si>
    <t>u1 fragments</t>
  </si>
  <si>
    <t>181</t>
  </si>
  <si>
    <t>l4 fragments</t>
  </si>
  <si>
    <t>182</t>
  </si>
  <si>
    <t>l1 fragments</t>
  </si>
  <si>
    <t>183</t>
  </si>
  <si>
    <t>g1 fragments</t>
  </si>
  <si>
    <t>184</t>
  </si>
  <si>
    <t>g2 fragments</t>
  </si>
  <si>
    <t>185</t>
  </si>
  <si>
    <t>l4 Unknown</t>
  </si>
  <si>
    <t>Osteichthyes</t>
  </si>
  <si>
    <t>fig.6</t>
  </si>
  <si>
    <t>186</t>
  </si>
  <si>
    <t>u10 planocephalosaurus</t>
  </si>
  <si>
    <t>187</t>
  </si>
  <si>
    <t>G2 chimaeroid elements</t>
  </si>
  <si>
    <t>188</t>
  </si>
  <si>
    <t>G2 crossostoma</t>
  </si>
  <si>
    <t>189</t>
  </si>
  <si>
    <t>u8 sediment</t>
  </si>
  <si>
    <t>Sediment</t>
  </si>
  <si>
    <t>190</t>
  </si>
  <si>
    <t>191</t>
  </si>
  <si>
    <t>u10 sediment</t>
  </si>
  <si>
    <t>192</t>
  </si>
  <si>
    <t>u9 sediment</t>
  </si>
  <si>
    <t>193</t>
  </si>
  <si>
    <t>u7 sediment</t>
  </si>
  <si>
    <t>194</t>
  </si>
  <si>
    <t>195</t>
  </si>
  <si>
    <t>u6 sediment</t>
  </si>
  <si>
    <t>196</t>
  </si>
  <si>
    <t>197</t>
  </si>
  <si>
    <t>198</t>
  </si>
  <si>
    <t>u5 sediment</t>
  </si>
  <si>
    <t>199</t>
  </si>
  <si>
    <t>200</t>
  </si>
  <si>
    <t>201</t>
  </si>
  <si>
    <t>202</t>
  </si>
  <si>
    <t>203</t>
  </si>
  <si>
    <t>204</t>
  </si>
  <si>
    <t>u4 sediment</t>
  </si>
  <si>
    <t>205</t>
  </si>
  <si>
    <t>206</t>
  </si>
  <si>
    <t>207</t>
  </si>
  <si>
    <t>u3 sediment</t>
  </si>
  <si>
    <t>208</t>
  </si>
  <si>
    <t>209</t>
  </si>
  <si>
    <t>u2 sediment</t>
  </si>
  <si>
    <t>210</t>
  </si>
  <si>
    <t>211</t>
  </si>
  <si>
    <t>u1 sediment</t>
  </si>
  <si>
    <t>212</t>
  </si>
  <si>
    <t>udm sediment</t>
  </si>
  <si>
    <t>213</t>
  </si>
  <si>
    <t>214</t>
  </si>
  <si>
    <t>215</t>
  </si>
  <si>
    <t>g1 sediment</t>
  </si>
  <si>
    <t>216</t>
  </si>
  <si>
    <t>g2 sediment</t>
  </si>
  <si>
    <t>217</t>
  </si>
  <si>
    <t>l5 sediment</t>
  </si>
  <si>
    <t>218</t>
  </si>
  <si>
    <t>l4 sediment</t>
  </si>
  <si>
    <t>219</t>
  </si>
  <si>
    <t>l3 sediment</t>
  </si>
  <si>
    <t>220</t>
  </si>
  <si>
    <t>l2 sediment</t>
  </si>
  <si>
    <t>221</t>
  </si>
  <si>
    <t>l1 sediment</t>
  </si>
  <si>
    <t>222</t>
  </si>
  <si>
    <t>slump sediment</t>
  </si>
  <si>
    <t>223</t>
  </si>
  <si>
    <t>l3 fish scales</t>
  </si>
  <si>
    <t>APPENDIX 4 - EXPOSURE SPECIMENS DATA</t>
  </si>
  <si>
    <t>APPENDIX 3 - SPECIMENS CATALOGUE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</si>
</sst>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b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Dashed">
        <color auto="1"/>
      </right>
      <top style="mediumDashed">
        <color auto="1"/>
      </top>
      <bottom style="mediumDashed">
        <color auto="1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3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quotePrefix="1" applyFont="1"/>
    <xf numFmtId="9" fontId="0" fillId="0" borderId="0" xfId="1" applyFont="1"/>
    <xf numFmtId="10" fontId="0" fillId="0" borderId="0" xfId="1" applyNumberFormat="1" applyFont="1"/>
    <xf numFmtId="0" fontId="5" fillId="0" borderId="0" xfId="0" applyFont="1"/>
    <xf numFmtId="0" fontId="0" fillId="0" borderId="0" xfId="0" applyBorder="1"/>
    <xf numFmtId="2" fontId="0" fillId="0" borderId="0" xfId="0" applyNumberFormat="1" applyBorder="1"/>
    <xf numFmtId="2" fontId="0" fillId="0" borderId="0" xfId="0" applyNumberFormat="1"/>
    <xf numFmtId="2" fontId="0" fillId="0" borderId="1" xfId="0" applyNumberFormat="1" applyBorder="1"/>
    <xf numFmtId="2" fontId="0" fillId="0" borderId="3" xfId="0" applyNumberFormat="1" applyBorder="1"/>
    <xf numFmtId="2" fontId="0" fillId="0" borderId="2" xfId="0" applyNumberFormat="1" applyBorder="1"/>
    <xf numFmtId="2" fontId="0" fillId="0" borderId="4" xfId="0" applyNumberFormat="1" applyBorder="1"/>
    <xf numFmtId="10" fontId="0" fillId="0" borderId="0" xfId="0" applyNumberFormat="1"/>
    <xf numFmtId="0" fontId="9" fillId="0" borderId="0" xfId="0" applyFont="1"/>
    <xf numFmtId="0" fontId="8" fillId="0" borderId="0" xfId="0" applyFont="1"/>
    <xf numFmtId="0" fontId="10" fillId="0" borderId="0" xfId="0" applyFont="1"/>
    <xf numFmtId="10" fontId="5" fillId="0" borderId="0" xfId="1" applyNumberFormat="1" applyFont="1"/>
    <xf numFmtId="10" fontId="1" fillId="0" borderId="0" xfId="1" applyNumberFormat="1" applyFont="1"/>
    <xf numFmtId="0" fontId="11" fillId="0" borderId="0" xfId="0" applyFont="1"/>
    <xf numFmtId="0" fontId="12" fillId="0" borderId="0" xfId="0" applyFont="1"/>
    <xf numFmtId="0" fontId="10" fillId="0" borderId="0" xfId="0" quotePrefix="1" applyFont="1"/>
    <xf numFmtId="0" fontId="14" fillId="2" borderId="0" xfId="2" applyFont="1" applyFill="1" applyAlignment="1" applyProtection="1">
      <alignment horizontal="left" vertical="top"/>
      <protection locked="0"/>
    </xf>
    <xf numFmtId="49" fontId="14" fillId="2" borderId="0" xfId="2" applyNumberFormat="1" applyFont="1" applyFill="1" applyAlignment="1">
      <alignment horizontal="left" vertical="top"/>
    </xf>
    <xf numFmtId="0" fontId="14" fillId="2" borderId="0" xfId="2" applyFont="1" applyFill="1" applyAlignment="1">
      <alignment horizontal="left" vertical="top"/>
    </xf>
    <xf numFmtId="0" fontId="14" fillId="3" borderId="0" xfId="0" applyFont="1" applyFill="1" applyAlignment="1">
      <alignment horizontal="left" vertical="top"/>
    </xf>
    <xf numFmtId="0" fontId="14" fillId="4" borderId="0" xfId="2" applyFont="1" applyFill="1" applyAlignment="1">
      <alignment horizontal="left" vertical="top"/>
    </xf>
    <xf numFmtId="0" fontId="15" fillId="3" borderId="0" xfId="2" applyFont="1" applyFill="1" applyAlignment="1">
      <alignment horizontal="left" vertical="top"/>
    </xf>
    <xf numFmtId="0" fontId="15" fillId="5" borderId="0" xfId="2" applyFont="1" applyFill="1" applyAlignment="1">
      <alignment horizontal="left" vertical="top"/>
    </xf>
    <xf numFmtId="0" fontId="15" fillId="6" borderId="0" xfId="2" applyFont="1" applyFill="1" applyAlignment="1">
      <alignment horizontal="left" vertical="top"/>
    </xf>
    <xf numFmtId="0" fontId="16" fillId="7" borderId="0" xfId="2" applyFont="1" applyFill="1" applyAlignment="1">
      <alignment horizontal="left" vertical="top"/>
    </xf>
    <xf numFmtId="0" fontId="17" fillId="2" borderId="0" xfId="2" applyFont="1" applyFill="1" applyAlignment="1" applyProtection="1">
      <alignment horizontal="left" vertical="top" wrapText="1"/>
      <protection locked="0"/>
    </xf>
    <xf numFmtId="0" fontId="17" fillId="2" borderId="0" xfId="2" applyFont="1" applyFill="1" applyAlignment="1">
      <alignment horizontal="left" vertical="top" wrapText="1"/>
    </xf>
    <xf numFmtId="0" fontId="17" fillId="3" borderId="0" xfId="2" applyFont="1" applyFill="1" applyAlignment="1" applyProtection="1">
      <alignment horizontal="left" vertical="top" wrapText="1"/>
      <protection locked="0"/>
    </xf>
    <xf numFmtId="0" fontId="17" fillId="4" borderId="0" xfId="2" applyFont="1" applyFill="1" applyAlignment="1">
      <alignment horizontal="left" vertical="top" wrapText="1"/>
    </xf>
    <xf numFmtId="0" fontId="17" fillId="3" borderId="0" xfId="0" applyFont="1" applyFill="1" applyAlignment="1">
      <alignment horizontal="left" vertical="top" wrapText="1"/>
    </xf>
    <xf numFmtId="0" fontId="18" fillId="5" borderId="0" xfId="2" applyFont="1" applyFill="1" applyAlignment="1">
      <alignment horizontal="left" vertical="top" wrapText="1"/>
    </xf>
    <xf numFmtId="0" fontId="19" fillId="5" borderId="0" xfId="2" applyFont="1" applyFill="1" applyAlignment="1">
      <alignment horizontal="left" vertical="top" wrapText="1"/>
    </xf>
    <xf numFmtId="0" fontId="18" fillId="6" borderId="0" xfId="0" applyFont="1" applyFill="1" applyAlignment="1">
      <alignment horizontal="left" vertical="top" wrapText="1"/>
    </xf>
    <xf numFmtId="0" fontId="18" fillId="6" borderId="0" xfId="2" applyFont="1" applyFill="1" applyAlignment="1">
      <alignment horizontal="left" vertical="top" wrapText="1"/>
    </xf>
    <xf numFmtId="0" fontId="17" fillId="7" borderId="0" xfId="2" applyFont="1" applyFill="1" applyAlignment="1" applyProtection="1">
      <alignment horizontal="left" vertical="top" wrapText="1"/>
      <protection locked="0"/>
    </xf>
    <xf numFmtId="0" fontId="17" fillId="5" borderId="0" xfId="2" applyFont="1" applyFill="1" applyAlignment="1" applyProtection="1">
      <alignment horizontal="left" vertical="top" wrapText="1"/>
      <protection locked="0"/>
    </xf>
    <xf numFmtId="0" fontId="20" fillId="0" borderId="0" xfId="0" applyFont="1" applyAlignment="1">
      <alignment horizontal="left" vertical="top" wrapText="1"/>
    </xf>
    <xf numFmtId="49" fontId="20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1" fillId="0" borderId="0" xfId="2" applyFont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1" fillId="0" borderId="0" xfId="0" quotePrefix="1" applyFont="1" applyAlignment="1">
      <alignment horizontal="left" vertical="top" wrapText="1"/>
    </xf>
    <xf numFmtId="0" fontId="24" fillId="0" borderId="0" xfId="0" applyFont="1"/>
  </cellXfs>
  <cellStyles count="3">
    <cellStyle name="Normal" xfId="0" builtinId="0"/>
    <cellStyle name="Normal 2" xfId="2" xr:uid="{2C3CB43F-6FE4-42B3-B3BE-896FFC1138E4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Z407"/>
  <sheetViews>
    <sheetView tabSelected="1" topLeftCell="A336" zoomScale="86" zoomScaleNormal="86" workbookViewId="0">
      <selection activeCell="C3" sqref="C2:C3"/>
    </sheetView>
  </sheetViews>
  <sheetFormatPr defaultRowHeight="15" x14ac:dyDescent="0.25"/>
  <cols>
    <col min="1" max="1" width="29.28515625" bestFit="1" customWidth="1"/>
    <col min="2" max="2" width="7.7109375" customWidth="1"/>
    <col min="3" max="3" width="8" customWidth="1"/>
    <col min="4" max="6" width="7.5703125" customWidth="1"/>
    <col min="7" max="7" width="8" customWidth="1"/>
    <col min="8" max="8" width="7.5703125" customWidth="1"/>
    <col min="9" max="9" width="7.42578125" customWidth="1"/>
    <col min="10" max="10" width="8.5703125" customWidth="1"/>
    <col min="11" max="11" width="8.85546875" customWidth="1"/>
    <col min="12" max="12" width="7.5703125" customWidth="1"/>
    <col min="13" max="13" width="8.140625" customWidth="1"/>
    <col min="14" max="14" width="8.85546875" customWidth="1"/>
    <col min="15" max="15" width="8.7109375" customWidth="1"/>
    <col min="16" max="16" width="7.42578125" customWidth="1"/>
    <col min="17" max="17" width="9.140625" customWidth="1"/>
    <col min="18" max="18" width="8.5703125" customWidth="1"/>
    <col min="19" max="19" width="8.140625" customWidth="1"/>
    <col min="20" max="21" width="14" bestFit="1" customWidth="1"/>
    <col min="22" max="22" width="14.140625" bestFit="1" customWidth="1"/>
    <col min="23" max="23" width="14" bestFit="1" customWidth="1"/>
    <col min="24" max="24" width="14.140625" bestFit="1" customWidth="1"/>
    <col min="25" max="25" width="8.85546875" customWidth="1"/>
    <col min="26" max="26" width="26" customWidth="1"/>
  </cols>
  <sheetData>
    <row r="2" spans="1:26" ht="26.25" x14ac:dyDescent="0.4">
      <c r="A2" s="49" t="s">
        <v>646</v>
      </c>
    </row>
    <row r="4" spans="1:26" ht="20.25" x14ac:dyDescent="0.25">
      <c r="A4" s="22" t="s">
        <v>100</v>
      </c>
      <c r="B4" s="23"/>
      <c r="C4" s="24"/>
      <c r="D4" s="24"/>
      <c r="E4" s="25" t="s">
        <v>101</v>
      </c>
      <c r="F4" s="26"/>
      <c r="G4" s="26"/>
      <c r="H4" s="26"/>
      <c r="I4" s="26"/>
      <c r="J4" s="27"/>
      <c r="K4" s="27"/>
      <c r="L4" s="27"/>
      <c r="M4" s="27"/>
      <c r="N4" s="28" t="s">
        <v>102</v>
      </c>
      <c r="O4" s="28"/>
      <c r="P4" s="28"/>
      <c r="Q4" s="28"/>
      <c r="R4" s="29" t="s">
        <v>103</v>
      </c>
      <c r="S4" s="29"/>
      <c r="T4" s="29"/>
      <c r="U4" s="29"/>
      <c r="V4" s="29"/>
      <c r="W4" s="29"/>
      <c r="X4" s="29"/>
      <c r="Y4" s="30" t="s">
        <v>104</v>
      </c>
    </row>
    <row r="5" spans="1:26" ht="127.5" x14ac:dyDescent="0.25">
      <c r="A5" s="31" t="s">
        <v>105</v>
      </c>
      <c r="B5" s="31" t="s">
        <v>106</v>
      </c>
      <c r="C5" s="32" t="s">
        <v>107</v>
      </c>
      <c r="D5" s="32" t="s">
        <v>108</v>
      </c>
      <c r="E5" s="33" t="s">
        <v>109</v>
      </c>
      <c r="F5" s="34" t="s">
        <v>110</v>
      </c>
      <c r="G5" s="34" t="s">
        <v>111</v>
      </c>
      <c r="H5" s="34" t="s">
        <v>112</v>
      </c>
      <c r="I5" s="34" t="s">
        <v>113</v>
      </c>
      <c r="J5" s="33" t="s">
        <v>114</v>
      </c>
      <c r="K5" s="33" t="s">
        <v>115</v>
      </c>
      <c r="L5" s="33" t="s">
        <v>116</v>
      </c>
      <c r="M5" s="35" t="s">
        <v>117</v>
      </c>
      <c r="N5" s="36" t="s">
        <v>118</v>
      </c>
      <c r="O5" s="36" t="s">
        <v>119</v>
      </c>
      <c r="P5" s="37" t="s">
        <v>120</v>
      </c>
      <c r="Q5" s="36" t="s">
        <v>121</v>
      </c>
      <c r="R5" s="38" t="s">
        <v>122</v>
      </c>
      <c r="S5" s="39" t="s">
        <v>123</v>
      </c>
      <c r="T5" s="39" t="s">
        <v>124</v>
      </c>
      <c r="U5" s="39" t="s">
        <v>125</v>
      </c>
      <c r="V5" s="39" t="s">
        <v>126</v>
      </c>
      <c r="W5" s="40" t="s">
        <v>127</v>
      </c>
      <c r="X5" s="41" t="s">
        <v>128</v>
      </c>
      <c r="Y5" s="41" t="s">
        <v>129</v>
      </c>
    </row>
    <row r="6" spans="1:26" ht="63.75" x14ac:dyDescent="0.25">
      <c r="A6" s="42">
        <v>29956</v>
      </c>
      <c r="B6" s="43" t="s">
        <v>130</v>
      </c>
      <c r="C6" s="42">
        <v>1</v>
      </c>
      <c r="D6" s="42" t="s">
        <v>131</v>
      </c>
      <c r="E6" s="42" t="s">
        <v>132</v>
      </c>
      <c r="F6" s="42" t="s">
        <v>133</v>
      </c>
      <c r="G6" s="42" t="s">
        <v>134</v>
      </c>
      <c r="H6" s="42" t="s">
        <v>135</v>
      </c>
      <c r="I6" s="42">
        <v>1986</v>
      </c>
      <c r="J6" s="42" t="s">
        <v>136</v>
      </c>
      <c r="K6" s="42" t="s">
        <v>137</v>
      </c>
      <c r="L6" s="42" t="s">
        <v>138</v>
      </c>
      <c r="M6" s="42" t="s">
        <v>139</v>
      </c>
      <c r="N6" s="42" t="s">
        <v>140</v>
      </c>
      <c r="O6" s="44" t="s">
        <v>141</v>
      </c>
      <c r="P6" s="44" t="s">
        <v>142</v>
      </c>
      <c r="Q6" s="44" t="s">
        <v>143</v>
      </c>
      <c r="R6" s="44" t="s">
        <v>144</v>
      </c>
      <c r="S6" s="44" t="s">
        <v>145</v>
      </c>
      <c r="T6" s="44" t="s">
        <v>146</v>
      </c>
      <c r="U6" s="44" t="s">
        <v>147</v>
      </c>
      <c r="V6" s="44" t="s">
        <v>148</v>
      </c>
      <c r="W6" s="44" t="s">
        <v>149</v>
      </c>
      <c r="X6" s="44" t="s">
        <v>150</v>
      </c>
      <c r="Y6" s="44">
        <v>1980</v>
      </c>
    </row>
    <row r="7" spans="1:26" ht="63.75" x14ac:dyDescent="0.25">
      <c r="A7" s="42">
        <v>29956</v>
      </c>
      <c r="B7" s="43" t="s">
        <v>151</v>
      </c>
      <c r="C7" s="42">
        <v>1</v>
      </c>
      <c r="D7" s="42" t="s">
        <v>152</v>
      </c>
      <c r="E7" s="42" t="s">
        <v>132</v>
      </c>
      <c r="F7" s="42" t="s">
        <v>133</v>
      </c>
      <c r="G7" s="42" t="s">
        <v>134</v>
      </c>
      <c r="H7" s="42" t="s">
        <v>135</v>
      </c>
      <c r="I7" s="42">
        <v>1986</v>
      </c>
      <c r="J7" s="42" t="s">
        <v>136</v>
      </c>
      <c r="K7" s="42" t="s">
        <v>137</v>
      </c>
      <c r="L7" s="42" t="s">
        <v>138</v>
      </c>
      <c r="M7" s="42" t="s">
        <v>139</v>
      </c>
      <c r="N7" s="42" t="s">
        <v>140</v>
      </c>
      <c r="O7" s="44" t="s">
        <v>141</v>
      </c>
      <c r="P7" s="44" t="s">
        <v>142</v>
      </c>
      <c r="Q7" s="44" t="s">
        <v>143</v>
      </c>
      <c r="R7" s="44" t="s">
        <v>144</v>
      </c>
      <c r="S7" s="44" t="s">
        <v>145</v>
      </c>
      <c r="T7" s="44" t="s">
        <v>146</v>
      </c>
      <c r="U7" s="44" t="s">
        <v>147</v>
      </c>
      <c r="V7" s="44" t="s">
        <v>148</v>
      </c>
      <c r="W7" s="44" t="s">
        <v>149</v>
      </c>
      <c r="X7" s="44" t="s">
        <v>150</v>
      </c>
      <c r="Y7" s="44">
        <v>1980</v>
      </c>
    </row>
    <row r="8" spans="1:26" ht="63.75" x14ac:dyDescent="0.25">
      <c r="A8" s="42">
        <v>29956</v>
      </c>
      <c r="B8" s="43" t="s">
        <v>153</v>
      </c>
      <c r="C8" s="42">
        <v>1</v>
      </c>
      <c r="D8" s="42" t="s">
        <v>154</v>
      </c>
      <c r="E8" s="42" t="s">
        <v>132</v>
      </c>
      <c r="F8" s="42" t="s">
        <v>133</v>
      </c>
      <c r="G8" s="42" t="s">
        <v>134</v>
      </c>
      <c r="H8" s="42" t="s">
        <v>135</v>
      </c>
      <c r="I8" s="42">
        <v>1986</v>
      </c>
      <c r="J8" s="42" t="s">
        <v>136</v>
      </c>
      <c r="K8" s="42" t="s">
        <v>137</v>
      </c>
      <c r="L8" s="42" t="s">
        <v>138</v>
      </c>
      <c r="M8" s="42" t="s">
        <v>139</v>
      </c>
      <c r="N8" s="42" t="s">
        <v>140</v>
      </c>
      <c r="O8" s="44" t="s">
        <v>141</v>
      </c>
      <c r="P8" s="44" t="s">
        <v>142</v>
      </c>
      <c r="Q8" s="44" t="s">
        <v>143</v>
      </c>
      <c r="R8" s="44" t="s">
        <v>144</v>
      </c>
      <c r="S8" s="44" t="s">
        <v>145</v>
      </c>
      <c r="T8" s="44" t="s">
        <v>146</v>
      </c>
      <c r="U8" s="44" t="s">
        <v>147</v>
      </c>
      <c r="V8" s="44" t="s">
        <v>148</v>
      </c>
      <c r="W8" s="44" t="s">
        <v>149</v>
      </c>
      <c r="X8" s="44" t="s">
        <v>150</v>
      </c>
      <c r="Y8" s="44">
        <v>1980</v>
      </c>
      <c r="Z8" s="5" t="s">
        <v>63</v>
      </c>
    </row>
    <row r="9" spans="1:26" ht="76.5" x14ac:dyDescent="0.25">
      <c r="A9" s="42">
        <v>29956</v>
      </c>
      <c r="B9" s="43" t="s">
        <v>155</v>
      </c>
      <c r="C9" s="42">
        <v>1</v>
      </c>
      <c r="D9" s="42" t="s">
        <v>156</v>
      </c>
      <c r="E9" s="42" t="s">
        <v>132</v>
      </c>
      <c r="F9" s="42" t="s">
        <v>133</v>
      </c>
      <c r="G9" s="42" t="s">
        <v>134</v>
      </c>
      <c r="H9" s="42" t="s">
        <v>135</v>
      </c>
      <c r="I9" s="42">
        <v>1986</v>
      </c>
      <c r="J9" s="42" t="s">
        <v>136</v>
      </c>
      <c r="K9" s="42" t="s">
        <v>137</v>
      </c>
      <c r="L9" s="42" t="s">
        <v>138</v>
      </c>
      <c r="M9" s="42" t="s">
        <v>139</v>
      </c>
      <c r="N9" s="42" t="s">
        <v>140</v>
      </c>
      <c r="O9" s="44" t="s">
        <v>141</v>
      </c>
      <c r="P9" s="44" t="s">
        <v>142</v>
      </c>
      <c r="Q9" s="44" t="s">
        <v>143</v>
      </c>
      <c r="R9" s="44" t="s">
        <v>144</v>
      </c>
      <c r="S9" s="44" t="s">
        <v>145</v>
      </c>
      <c r="T9" s="44" t="s">
        <v>146</v>
      </c>
      <c r="U9" s="44" t="s">
        <v>147</v>
      </c>
      <c r="V9" s="44" t="s">
        <v>148</v>
      </c>
      <c r="W9" s="44" t="s">
        <v>149</v>
      </c>
      <c r="X9" s="44" t="s">
        <v>150</v>
      </c>
      <c r="Y9" s="44">
        <v>1980</v>
      </c>
      <c r="Z9" s="1" t="s">
        <v>20</v>
      </c>
    </row>
    <row r="10" spans="1:26" ht="63.75" x14ac:dyDescent="0.25">
      <c r="A10" s="42">
        <v>29956</v>
      </c>
      <c r="B10" s="43" t="s">
        <v>157</v>
      </c>
      <c r="C10" s="42">
        <v>1</v>
      </c>
      <c r="D10" s="45" t="s">
        <v>158</v>
      </c>
      <c r="E10" s="42" t="s">
        <v>132</v>
      </c>
      <c r="F10" s="42" t="s">
        <v>133</v>
      </c>
      <c r="G10" s="42" t="s">
        <v>134</v>
      </c>
      <c r="H10" s="42" t="s">
        <v>135</v>
      </c>
      <c r="I10" s="42">
        <v>1986</v>
      </c>
      <c r="J10" s="42" t="s">
        <v>136</v>
      </c>
      <c r="K10" s="42" t="s">
        <v>137</v>
      </c>
      <c r="L10" s="42" t="s">
        <v>138</v>
      </c>
      <c r="M10" s="42" t="s">
        <v>139</v>
      </c>
      <c r="N10" s="42" t="s">
        <v>140</v>
      </c>
      <c r="O10" s="44" t="s">
        <v>141</v>
      </c>
      <c r="P10" s="44" t="s">
        <v>142</v>
      </c>
      <c r="Q10" s="44" t="s">
        <v>143</v>
      </c>
      <c r="R10" s="44" t="s">
        <v>144</v>
      </c>
      <c r="S10" s="44" t="s">
        <v>145</v>
      </c>
      <c r="T10" s="44" t="s">
        <v>146</v>
      </c>
      <c r="U10" s="44" t="s">
        <v>147</v>
      </c>
      <c r="V10" s="44" t="s">
        <v>148</v>
      </c>
      <c r="W10" s="44" t="s">
        <v>159</v>
      </c>
      <c r="X10" s="44" t="s">
        <v>150</v>
      </c>
      <c r="Y10" s="44">
        <v>1980</v>
      </c>
      <c r="Z10" s="1" t="s">
        <v>21</v>
      </c>
    </row>
    <row r="11" spans="1:26" ht="63.75" x14ac:dyDescent="0.25">
      <c r="A11" s="42">
        <v>29956</v>
      </c>
      <c r="B11" s="43" t="s">
        <v>160</v>
      </c>
      <c r="C11" s="42">
        <v>1</v>
      </c>
      <c r="D11" s="42" t="s">
        <v>161</v>
      </c>
      <c r="E11" s="42" t="s">
        <v>132</v>
      </c>
      <c r="F11" s="42" t="s">
        <v>162</v>
      </c>
      <c r="G11" s="42" t="s">
        <v>163</v>
      </c>
      <c r="H11" s="42"/>
      <c r="I11" s="42"/>
      <c r="J11" s="42" t="s">
        <v>136</v>
      </c>
      <c r="K11" s="42" t="s">
        <v>137</v>
      </c>
      <c r="L11" s="42" t="s">
        <v>138</v>
      </c>
      <c r="M11" s="42" t="s">
        <v>139</v>
      </c>
      <c r="N11" s="42" t="s">
        <v>140</v>
      </c>
      <c r="O11" s="44" t="s">
        <v>141</v>
      </c>
      <c r="P11" s="44" t="s">
        <v>142</v>
      </c>
      <c r="Q11" s="44" t="s">
        <v>143</v>
      </c>
      <c r="R11" s="44" t="s">
        <v>144</v>
      </c>
      <c r="S11" s="44" t="s">
        <v>145</v>
      </c>
      <c r="T11" s="44" t="s">
        <v>146</v>
      </c>
      <c r="U11" s="44" t="s">
        <v>147</v>
      </c>
      <c r="V11" s="44" t="s">
        <v>148</v>
      </c>
      <c r="W11" s="44" t="s">
        <v>149</v>
      </c>
      <c r="X11" s="44" t="s">
        <v>150</v>
      </c>
      <c r="Y11" s="44">
        <v>1980</v>
      </c>
      <c r="Z11" s="1" t="s">
        <v>22</v>
      </c>
    </row>
    <row r="12" spans="1:26" ht="76.5" x14ac:dyDescent="0.25">
      <c r="A12" s="42">
        <v>29956</v>
      </c>
      <c r="B12" s="43" t="s">
        <v>164</v>
      </c>
      <c r="C12" s="42">
        <v>1</v>
      </c>
      <c r="D12" s="42" t="s">
        <v>165</v>
      </c>
      <c r="E12" s="42" t="s">
        <v>132</v>
      </c>
      <c r="F12" s="42" t="s">
        <v>162</v>
      </c>
      <c r="G12" s="42" t="s">
        <v>163</v>
      </c>
      <c r="H12" s="42"/>
      <c r="I12" s="42"/>
      <c r="J12" s="42" t="s">
        <v>136</v>
      </c>
      <c r="K12" s="42" t="s">
        <v>137</v>
      </c>
      <c r="L12" s="42" t="s">
        <v>138</v>
      </c>
      <c r="M12" s="42" t="s">
        <v>139</v>
      </c>
      <c r="N12" s="42" t="s">
        <v>140</v>
      </c>
      <c r="O12" s="44" t="s">
        <v>141</v>
      </c>
      <c r="P12" s="44" t="s">
        <v>142</v>
      </c>
      <c r="Q12" s="44" t="s">
        <v>143</v>
      </c>
      <c r="R12" s="44" t="s">
        <v>144</v>
      </c>
      <c r="S12" s="44" t="s">
        <v>145</v>
      </c>
      <c r="T12" s="44" t="s">
        <v>146</v>
      </c>
      <c r="U12" s="44" t="s">
        <v>147</v>
      </c>
      <c r="V12" s="44" t="s">
        <v>148</v>
      </c>
      <c r="W12" s="44" t="s">
        <v>149</v>
      </c>
      <c r="X12" s="44" t="s">
        <v>150</v>
      </c>
      <c r="Y12" s="44">
        <v>1980</v>
      </c>
      <c r="Z12" s="1" t="s">
        <v>23</v>
      </c>
    </row>
    <row r="13" spans="1:26" ht="63.75" x14ac:dyDescent="0.25">
      <c r="A13" s="42">
        <v>29956</v>
      </c>
      <c r="B13" s="43" t="s">
        <v>166</v>
      </c>
      <c r="C13" s="42">
        <v>1</v>
      </c>
      <c r="D13" s="42" t="s">
        <v>167</v>
      </c>
      <c r="E13" s="42" t="s">
        <v>132</v>
      </c>
      <c r="F13" s="42" t="s">
        <v>162</v>
      </c>
      <c r="G13" s="42" t="s">
        <v>163</v>
      </c>
      <c r="H13" s="42"/>
      <c r="I13" s="42"/>
      <c r="J13" s="42" t="s">
        <v>136</v>
      </c>
      <c r="K13" s="42" t="s">
        <v>137</v>
      </c>
      <c r="L13" s="42" t="s">
        <v>138</v>
      </c>
      <c r="M13" s="42" t="s">
        <v>139</v>
      </c>
      <c r="N13" s="42" t="s">
        <v>140</v>
      </c>
      <c r="O13" s="44" t="s">
        <v>141</v>
      </c>
      <c r="P13" s="44" t="s">
        <v>142</v>
      </c>
      <c r="Q13" s="44" t="s">
        <v>143</v>
      </c>
      <c r="R13" s="44" t="s">
        <v>144</v>
      </c>
      <c r="S13" s="44" t="s">
        <v>145</v>
      </c>
      <c r="T13" s="44" t="s">
        <v>146</v>
      </c>
      <c r="U13" s="44" t="s">
        <v>147</v>
      </c>
      <c r="V13" s="44" t="s">
        <v>148</v>
      </c>
      <c r="W13" s="44" t="s">
        <v>149</v>
      </c>
      <c r="X13" s="44" t="s">
        <v>150</v>
      </c>
      <c r="Y13" s="44">
        <v>1980</v>
      </c>
      <c r="Z13" s="1" t="s">
        <v>24</v>
      </c>
    </row>
    <row r="14" spans="1:26" ht="76.5" x14ac:dyDescent="0.25">
      <c r="A14" s="42">
        <v>29956</v>
      </c>
      <c r="B14" s="46" t="s">
        <v>168</v>
      </c>
      <c r="C14" s="44">
        <v>1</v>
      </c>
      <c r="D14" s="42" t="s">
        <v>169</v>
      </c>
      <c r="E14" s="42" t="s">
        <v>132</v>
      </c>
      <c r="F14" s="42" t="s">
        <v>170</v>
      </c>
      <c r="G14" s="42" t="s">
        <v>171</v>
      </c>
      <c r="H14" s="42" t="s">
        <v>172</v>
      </c>
      <c r="I14" s="42">
        <v>1982</v>
      </c>
      <c r="J14" s="42" t="s">
        <v>136</v>
      </c>
      <c r="K14" s="42" t="s">
        <v>137</v>
      </c>
      <c r="L14" s="42" t="s">
        <v>138</v>
      </c>
      <c r="M14" s="42" t="s">
        <v>139</v>
      </c>
      <c r="N14" s="42" t="s">
        <v>140</v>
      </c>
      <c r="O14" s="44" t="s">
        <v>141</v>
      </c>
      <c r="P14" s="44" t="s">
        <v>142</v>
      </c>
      <c r="Q14" s="44" t="s">
        <v>143</v>
      </c>
      <c r="R14" s="44" t="s">
        <v>144</v>
      </c>
      <c r="S14" s="44" t="s">
        <v>145</v>
      </c>
      <c r="T14" s="44" t="s">
        <v>146</v>
      </c>
      <c r="U14" s="44" t="s">
        <v>147</v>
      </c>
      <c r="V14" s="44" t="s">
        <v>148</v>
      </c>
      <c r="W14" s="44" t="s">
        <v>149</v>
      </c>
      <c r="X14" s="44" t="s">
        <v>150</v>
      </c>
      <c r="Y14" s="44">
        <v>1980</v>
      </c>
      <c r="Z14" s="1" t="s">
        <v>25</v>
      </c>
    </row>
    <row r="15" spans="1:26" ht="76.5" x14ac:dyDescent="0.25">
      <c r="A15" s="42">
        <v>29956</v>
      </c>
      <c r="B15" s="46" t="s">
        <v>173</v>
      </c>
      <c r="C15" s="44">
        <v>1</v>
      </c>
      <c r="D15" s="42" t="s">
        <v>174</v>
      </c>
      <c r="E15" s="44" t="s">
        <v>132</v>
      </c>
      <c r="F15" s="42" t="s">
        <v>170</v>
      </c>
      <c r="G15" s="42" t="s">
        <v>171</v>
      </c>
      <c r="H15" s="42" t="s">
        <v>172</v>
      </c>
      <c r="I15" s="42">
        <v>1982</v>
      </c>
      <c r="J15" s="42" t="s">
        <v>136</v>
      </c>
      <c r="K15" s="42" t="s">
        <v>137</v>
      </c>
      <c r="L15" s="42" t="s">
        <v>138</v>
      </c>
      <c r="M15" s="42" t="s">
        <v>139</v>
      </c>
      <c r="N15" s="42" t="s">
        <v>140</v>
      </c>
      <c r="O15" s="44" t="s">
        <v>141</v>
      </c>
      <c r="P15" s="44" t="s">
        <v>142</v>
      </c>
      <c r="Q15" s="44" t="s">
        <v>143</v>
      </c>
      <c r="R15" s="44" t="s">
        <v>144</v>
      </c>
      <c r="S15" s="44" t="s">
        <v>145</v>
      </c>
      <c r="T15" s="44" t="s">
        <v>146</v>
      </c>
      <c r="U15" s="44" t="s">
        <v>147</v>
      </c>
      <c r="V15" s="44" t="s">
        <v>148</v>
      </c>
      <c r="W15" s="44" t="s">
        <v>149</v>
      </c>
      <c r="X15" s="44" t="s">
        <v>150</v>
      </c>
      <c r="Y15" s="44">
        <v>1980</v>
      </c>
      <c r="Z15" s="1" t="s">
        <v>26</v>
      </c>
    </row>
    <row r="16" spans="1:26" ht="63.75" x14ac:dyDescent="0.25">
      <c r="A16" s="42">
        <v>29956</v>
      </c>
      <c r="B16" s="46" t="s">
        <v>175</v>
      </c>
      <c r="C16" s="44">
        <v>1</v>
      </c>
      <c r="D16" s="44" t="s">
        <v>176</v>
      </c>
      <c r="E16" s="44" t="s">
        <v>132</v>
      </c>
      <c r="F16" s="42" t="s">
        <v>170</v>
      </c>
      <c r="G16" s="42" t="s">
        <v>171</v>
      </c>
      <c r="H16" s="42" t="s">
        <v>172</v>
      </c>
      <c r="I16" s="42">
        <v>1982</v>
      </c>
      <c r="J16" s="42" t="s">
        <v>136</v>
      </c>
      <c r="K16" s="42" t="s">
        <v>137</v>
      </c>
      <c r="L16" s="42" t="s">
        <v>138</v>
      </c>
      <c r="M16" s="42" t="s">
        <v>139</v>
      </c>
      <c r="N16" s="42" t="s">
        <v>140</v>
      </c>
      <c r="O16" s="44" t="s">
        <v>141</v>
      </c>
      <c r="P16" s="44" t="s">
        <v>142</v>
      </c>
      <c r="Q16" s="44" t="s">
        <v>143</v>
      </c>
      <c r="R16" s="44" t="s">
        <v>144</v>
      </c>
      <c r="S16" s="44" t="s">
        <v>145</v>
      </c>
      <c r="T16" s="44" t="s">
        <v>146</v>
      </c>
      <c r="U16" s="44" t="s">
        <v>147</v>
      </c>
      <c r="V16" s="44" t="s">
        <v>148</v>
      </c>
      <c r="W16" s="44" t="s">
        <v>149</v>
      </c>
      <c r="X16" s="44" t="s">
        <v>150</v>
      </c>
      <c r="Y16" s="44">
        <v>1980</v>
      </c>
      <c r="Z16" s="1" t="s">
        <v>76</v>
      </c>
    </row>
    <row r="17" spans="1:26" ht="63.75" x14ac:dyDescent="0.25">
      <c r="A17" s="42">
        <v>29956</v>
      </c>
      <c r="B17" s="46" t="s">
        <v>177</v>
      </c>
      <c r="C17" s="44">
        <v>1</v>
      </c>
      <c r="D17" s="44" t="s">
        <v>178</v>
      </c>
      <c r="E17" s="44" t="s">
        <v>132</v>
      </c>
      <c r="F17" s="44" t="s">
        <v>179</v>
      </c>
      <c r="G17" s="44" t="s">
        <v>180</v>
      </c>
      <c r="H17" s="44" t="s">
        <v>181</v>
      </c>
      <c r="I17" s="44">
        <v>1843</v>
      </c>
      <c r="J17" s="42" t="s">
        <v>136</v>
      </c>
      <c r="K17" s="42" t="s">
        <v>137</v>
      </c>
      <c r="L17" s="44" t="s">
        <v>138</v>
      </c>
      <c r="M17" s="42" t="s">
        <v>182</v>
      </c>
      <c r="N17" s="42" t="s">
        <v>140</v>
      </c>
      <c r="O17" s="44" t="s">
        <v>141</v>
      </c>
      <c r="P17" s="44" t="s">
        <v>142</v>
      </c>
      <c r="Q17" s="44" t="s">
        <v>143</v>
      </c>
      <c r="R17" s="44" t="s">
        <v>144</v>
      </c>
      <c r="S17" s="44" t="s">
        <v>145</v>
      </c>
      <c r="T17" s="44" t="s">
        <v>146</v>
      </c>
      <c r="U17" s="44" t="s">
        <v>147</v>
      </c>
      <c r="V17" s="44" t="s">
        <v>148</v>
      </c>
      <c r="W17" s="44" t="s">
        <v>183</v>
      </c>
      <c r="X17" s="44" t="s">
        <v>150</v>
      </c>
      <c r="Y17" s="44">
        <v>1980</v>
      </c>
      <c r="Z17" s="1" t="s">
        <v>27</v>
      </c>
    </row>
    <row r="18" spans="1:26" ht="63.75" x14ac:dyDescent="0.25">
      <c r="A18" s="42">
        <v>29956</v>
      </c>
      <c r="B18" s="46" t="s">
        <v>184</v>
      </c>
      <c r="C18" s="44">
        <v>1</v>
      </c>
      <c r="D18" s="44" t="s">
        <v>185</v>
      </c>
      <c r="E18" s="44" t="s">
        <v>132</v>
      </c>
      <c r="F18" s="44" t="s">
        <v>31</v>
      </c>
      <c r="G18" s="44" t="s">
        <v>186</v>
      </c>
      <c r="H18" s="44" t="s">
        <v>187</v>
      </c>
      <c r="I18" s="44">
        <v>1984</v>
      </c>
      <c r="J18" s="42" t="s">
        <v>136</v>
      </c>
      <c r="K18" s="42" t="s">
        <v>137</v>
      </c>
      <c r="L18" s="44" t="s">
        <v>138</v>
      </c>
      <c r="M18" s="42" t="s">
        <v>182</v>
      </c>
      <c r="N18" s="42" t="s">
        <v>140</v>
      </c>
      <c r="O18" s="44" t="s">
        <v>141</v>
      </c>
      <c r="P18" s="44" t="s">
        <v>142</v>
      </c>
      <c r="Q18" s="44" t="s">
        <v>143</v>
      </c>
      <c r="R18" s="44" t="s">
        <v>144</v>
      </c>
      <c r="S18" s="44" t="s">
        <v>145</v>
      </c>
      <c r="T18" s="44" t="s">
        <v>146</v>
      </c>
      <c r="U18" s="44" t="s">
        <v>147</v>
      </c>
      <c r="V18" s="44" t="s">
        <v>148</v>
      </c>
      <c r="W18" s="44" t="s">
        <v>183</v>
      </c>
      <c r="X18" s="44" t="s">
        <v>150</v>
      </c>
      <c r="Y18" s="44">
        <v>1980</v>
      </c>
      <c r="Z18" s="1" t="s">
        <v>28</v>
      </c>
    </row>
    <row r="19" spans="1:26" ht="76.5" x14ac:dyDescent="0.25">
      <c r="A19" s="42">
        <v>29956</v>
      </c>
      <c r="B19" s="46" t="s">
        <v>188</v>
      </c>
      <c r="C19" s="44">
        <v>1</v>
      </c>
      <c r="D19" s="44" t="s">
        <v>189</v>
      </c>
      <c r="E19" s="44" t="s">
        <v>132</v>
      </c>
      <c r="F19" s="44"/>
      <c r="G19" s="44"/>
      <c r="H19" s="44"/>
      <c r="I19" s="44"/>
      <c r="J19" s="42" t="s">
        <v>136</v>
      </c>
      <c r="K19" s="42" t="s">
        <v>137</v>
      </c>
      <c r="L19" s="44" t="s">
        <v>138</v>
      </c>
      <c r="M19" s="42" t="s">
        <v>182</v>
      </c>
      <c r="N19" s="42" t="s">
        <v>140</v>
      </c>
      <c r="O19" s="44" t="s">
        <v>141</v>
      </c>
      <c r="P19" s="44" t="s">
        <v>142</v>
      </c>
      <c r="Q19" s="44" t="s">
        <v>143</v>
      </c>
      <c r="R19" s="44" t="s">
        <v>144</v>
      </c>
      <c r="S19" s="44" t="s">
        <v>145</v>
      </c>
      <c r="T19" s="44" t="s">
        <v>146</v>
      </c>
      <c r="U19" s="44" t="s">
        <v>147</v>
      </c>
      <c r="V19" s="44" t="s">
        <v>148</v>
      </c>
      <c r="W19" s="44" t="s">
        <v>183</v>
      </c>
      <c r="X19" s="44" t="s">
        <v>150</v>
      </c>
      <c r="Y19" s="44">
        <v>1980</v>
      </c>
      <c r="Z19" s="1" t="s">
        <v>29</v>
      </c>
    </row>
    <row r="20" spans="1:26" ht="76.5" x14ac:dyDescent="0.25">
      <c r="A20" s="42">
        <v>29956</v>
      </c>
      <c r="B20" s="46" t="s">
        <v>190</v>
      </c>
      <c r="C20" s="44">
        <v>1</v>
      </c>
      <c r="D20" s="44" t="s">
        <v>191</v>
      </c>
      <c r="E20" s="44" t="s">
        <v>132</v>
      </c>
      <c r="F20" s="44"/>
      <c r="G20" s="44"/>
      <c r="H20" s="44"/>
      <c r="I20" s="44"/>
      <c r="J20" s="42" t="s">
        <v>136</v>
      </c>
      <c r="K20" s="42" t="s">
        <v>137</v>
      </c>
      <c r="L20" s="44" t="s">
        <v>138</v>
      </c>
      <c r="M20" s="42" t="s">
        <v>182</v>
      </c>
      <c r="N20" s="42" t="s">
        <v>140</v>
      </c>
      <c r="O20" s="44" t="s">
        <v>141</v>
      </c>
      <c r="P20" s="44" t="s">
        <v>142</v>
      </c>
      <c r="Q20" s="44" t="s">
        <v>143</v>
      </c>
      <c r="R20" s="44" t="s">
        <v>144</v>
      </c>
      <c r="S20" s="44" t="s">
        <v>145</v>
      </c>
      <c r="T20" s="44" t="s">
        <v>146</v>
      </c>
      <c r="U20" s="44" t="s">
        <v>147</v>
      </c>
      <c r="V20" s="44" t="s">
        <v>148</v>
      </c>
      <c r="W20" s="44" t="s">
        <v>183</v>
      </c>
      <c r="X20" s="44" t="s">
        <v>150</v>
      </c>
      <c r="Y20" s="44">
        <v>1980</v>
      </c>
      <c r="Z20" s="1" t="s">
        <v>30</v>
      </c>
    </row>
    <row r="21" spans="1:26" ht="76.5" x14ac:dyDescent="0.25">
      <c r="A21" s="42">
        <v>29956</v>
      </c>
      <c r="B21" s="46" t="s">
        <v>192</v>
      </c>
      <c r="C21" s="44">
        <v>1</v>
      </c>
      <c r="D21" s="44" t="s">
        <v>193</v>
      </c>
      <c r="E21" s="44" t="s">
        <v>132</v>
      </c>
      <c r="F21" s="44"/>
      <c r="G21" s="44"/>
      <c r="H21" s="44"/>
      <c r="I21" s="44"/>
      <c r="J21" s="42" t="s">
        <v>136</v>
      </c>
      <c r="K21" s="42" t="s">
        <v>137</v>
      </c>
      <c r="L21" s="44" t="s">
        <v>138</v>
      </c>
      <c r="M21" s="42" t="s">
        <v>182</v>
      </c>
      <c r="N21" s="42" t="s">
        <v>140</v>
      </c>
      <c r="O21" s="44" t="s">
        <v>141</v>
      </c>
      <c r="P21" s="44" t="s">
        <v>142</v>
      </c>
      <c r="Q21" s="44" t="s">
        <v>143</v>
      </c>
      <c r="R21" s="44" t="s">
        <v>144</v>
      </c>
      <c r="S21" s="44" t="s">
        <v>145</v>
      </c>
      <c r="T21" s="44" t="s">
        <v>146</v>
      </c>
      <c r="U21" s="44" t="s">
        <v>147</v>
      </c>
      <c r="V21" s="44" t="s">
        <v>148</v>
      </c>
      <c r="W21" s="44" t="s">
        <v>183</v>
      </c>
      <c r="X21" s="44" t="s">
        <v>150</v>
      </c>
      <c r="Y21" s="44">
        <v>1980</v>
      </c>
      <c r="Z21" s="1" t="s">
        <v>31</v>
      </c>
    </row>
    <row r="22" spans="1:26" ht="76.5" x14ac:dyDescent="0.25">
      <c r="A22" s="42">
        <v>29956</v>
      </c>
      <c r="B22" s="46" t="s">
        <v>194</v>
      </c>
      <c r="C22" s="44">
        <v>1</v>
      </c>
      <c r="D22" s="44" t="s">
        <v>195</v>
      </c>
      <c r="E22" s="44" t="s">
        <v>132</v>
      </c>
      <c r="F22" s="44"/>
      <c r="G22" s="44"/>
      <c r="H22" s="44"/>
      <c r="I22" s="44"/>
      <c r="J22" s="42" t="s">
        <v>136</v>
      </c>
      <c r="K22" s="42" t="s">
        <v>137</v>
      </c>
      <c r="L22" s="44" t="s">
        <v>138</v>
      </c>
      <c r="M22" s="42" t="s">
        <v>182</v>
      </c>
      <c r="N22" s="42" t="s">
        <v>140</v>
      </c>
      <c r="O22" s="44" t="s">
        <v>141</v>
      </c>
      <c r="P22" s="44" t="s">
        <v>142</v>
      </c>
      <c r="Q22" s="44" t="s">
        <v>143</v>
      </c>
      <c r="R22" s="44" t="s">
        <v>144</v>
      </c>
      <c r="S22" s="44" t="s">
        <v>145</v>
      </c>
      <c r="T22" s="44" t="s">
        <v>146</v>
      </c>
      <c r="U22" s="44" t="s">
        <v>147</v>
      </c>
      <c r="V22" s="44" t="s">
        <v>148</v>
      </c>
      <c r="W22" s="44" t="s">
        <v>183</v>
      </c>
      <c r="X22" s="44" t="s">
        <v>150</v>
      </c>
      <c r="Y22" s="44">
        <v>1980</v>
      </c>
      <c r="Z22" s="1" t="s">
        <v>62</v>
      </c>
    </row>
    <row r="23" spans="1:26" ht="76.5" x14ac:dyDescent="0.25">
      <c r="A23" s="42">
        <v>29956</v>
      </c>
      <c r="B23" s="46" t="s">
        <v>196</v>
      </c>
      <c r="C23" s="44">
        <v>1</v>
      </c>
      <c r="D23" s="44" t="s">
        <v>197</v>
      </c>
      <c r="E23" s="44" t="s">
        <v>132</v>
      </c>
      <c r="F23" s="44"/>
      <c r="G23" s="44"/>
      <c r="H23" s="44"/>
      <c r="I23" s="44"/>
      <c r="J23" s="42" t="s">
        <v>136</v>
      </c>
      <c r="K23" s="42" t="s">
        <v>137</v>
      </c>
      <c r="L23" s="44" t="s">
        <v>138</v>
      </c>
      <c r="M23" s="42" t="s">
        <v>182</v>
      </c>
      <c r="N23" s="42" t="s">
        <v>140</v>
      </c>
      <c r="O23" s="44" t="s">
        <v>141</v>
      </c>
      <c r="P23" s="44" t="s">
        <v>142</v>
      </c>
      <c r="Q23" s="44" t="s">
        <v>143</v>
      </c>
      <c r="R23" s="44" t="s">
        <v>144</v>
      </c>
      <c r="S23" s="44" t="s">
        <v>145</v>
      </c>
      <c r="T23" s="44" t="s">
        <v>146</v>
      </c>
      <c r="U23" s="44" t="s">
        <v>147</v>
      </c>
      <c r="V23" s="44" t="s">
        <v>148</v>
      </c>
      <c r="W23" s="44" t="s">
        <v>183</v>
      </c>
      <c r="X23" s="44" t="s">
        <v>150</v>
      </c>
      <c r="Y23" s="44">
        <v>1980</v>
      </c>
      <c r="Z23" s="1" t="s">
        <v>32</v>
      </c>
    </row>
    <row r="24" spans="1:26" ht="76.5" x14ac:dyDescent="0.25">
      <c r="A24" s="42">
        <v>29956</v>
      </c>
      <c r="B24" s="46" t="s">
        <v>198</v>
      </c>
      <c r="C24" s="44">
        <v>1</v>
      </c>
      <c r="D24" s="44" t="s">
        <v>199</v>
      </c>
      <c r="E24" s="44" t="s">
        <v>132</v>
      </c>
      <c r="F24" s="44"/>
      <c r="G24" s="44"/>
      <c r="H24" s="44"/>
      <c r="I24" s="44"/>
      <c r="J24" s="42" t="s">
        <v>136</v>
      </c>
      <c r="K24" s="42" t="s">
        <v>137</v>
      </c>
      <c r="L24" s="44" t="s">
        <v>138</v>
      </c>
      <c r="M24" s="42" t="s">
        <v>182</v>
      </c>
      <c r="N24" s="42" t="s">
        <v>140</v>
      </c>
      <c r="O24" s="44" t="s">
        <v>141</v>
      </c>
      <c r="P24" s="44" t="s">
        <v>142</v>
      </c>
      <c r="Q24" s="44" t="s">
        <v>143</v>
      </c>
      <c r="R24" s="44" t="s">
        <v>144</v>
      </c>
      <c r="S24" s="44" t="s">
        <v>145</v>
      </c>
      <c r="T24" s="44" t="s">
        <v>146</v>
      </c>
      <c r="U24" s="44" t="s">
        <v>147</v>
      </c>
      <c r="V24" s="44" t="s">
        <v>148</v>
      </c>
      <c r="W24" s="44" t="s">
        <v>183</v>
      </c>
      <c r="X24" s="44" t="s">
        <v>150</v>
      </c>
      <c r="Y24" s="44">
        <v>1980</v>
      </c>
      <c r="Z24" s="1" t="s">
        <v>33</v>
      </c>
    </row>
    <row r="25" spans="1:26" ht="76.5" x14ac:dyDescent="0.25">
      <c r="A25" s="42">
        <v>29956</v>
      </c>
      <c r="B25" s="46" t="s">
        <v>200</v>
      </c>
      <c r="C25" s="44">
        <v>1</v>
      </c>
      <c r="D25" s="44" t="s">
        <v>201</v>
      </c>
      <c r="E25" s="44" t="s">
        <v>132</v>
      </c>
      <c r="F25" s="44"/>
      <c r="G25" s="44"/>
      <c r="H25" s="44"/>
      <c r="I25" s="44"/>
      <c r="J25" s="42" t="s">
        <v>136</v>
      </c>
      <c r="K25" s="42" t="s">
        <v>137</v>
      </c>
      <c r="L25" s="44" t="s">
        <v>138</v>
      </c>
      <c r="M25" s="42" t="s">
        <v>182</v>
      </c>
      <c r="N25" s="42" t="s">
        <v>140</v>
      </c>
      <c r="O25" s="44" t="s">
        <v>141</v>
      </c>
      <c r="P25" s="44" t="s">
        <v>142</v>
      </c>
      <c r="Q25" s="44" t="s">
        <v>143</v>
      </c>
      <c r="R25" s="44" t="s">
        <v>144</v>
      </c>
      <c r="S25" s="44" t="s">
        <v>145</v>
      </c>
      <c r="T25" s="44" t="s">
        <v>146</v>
      </c>
      <c r="U25" s="44" t="s">
        <v>147</v>
      </c>
      <c r="V25" s="44" t="s">
        <v>148</v>
      </c>
      <c r="W25" s="44" t="s">
        <v>183</v>
      </c>
      <c r="X25" s="44" t="s">
        <v>150</v>
      </c>
      <c r="Y25" s="44">
        <v>1980</v>
      </c>
      <c r="Z25" s="1" t="s">
        <v>34</v>
      </c>
    </row>
    <row r="26" spans="1:26" ht="76.5" x14ac:dyDescent="0.25">
      <c r="A26" s="42">
        <v>29956</v>
      </c>
      <c r="B26" s="46" t="s">
        <v>202</v>
      </c>
      <c r="C26" s="44">
        <v>1</v>
      </c>
      <c r="D26" s="44" t="s">
        <v>203</v>
      </c>
      <c r="E26" s="44" t="s">
        <v>132</v>
      </c>
      <c r="F26" s="44"/>
      <c r="G26" s="44"/>
      <c r="H26" s="44"/>
      <c r="I26" s="44"/>
      <c r="J26" s="42" t="s">
        <v>136</v>
      </c>
      <c r="K26" s="42" t="s">
        <v>137</v>
      </c>
      <c r="L26" s="44" t="s">
        <v>138</v>
      </c>
      <c r="M26" s="42" t="s">
        <v>182</v>
      </c>
      <c r="N26" s="42" t="s">
        <v>140</v>
      </c>
      <c r="O26" s="44" t="s">
        <v>141</v>
      </c>
      <c r="P26" s="44" t="s">
        <v>142</v>
      </c>
      <c r="Q26" s="44" t="s">
        <v>143</v>
      </c>
      <c r="R26" s="44" t="s">
        <v>144</v>
      </c>
      <c r="S26" s="44" t="s">
        <v>145</v>
      </c>
      <c r="T26" s="44" t="s">
        <v>146</v>
      </c>
      <c r="U26" s="44" t="s">
        <v>147</v>
      </c>
      <c r="V26" s="44" t="s">
        <v>148</v>
      </c>
      <c r="W26" s="44" t="s">
        <v>183</v>
      </c>
      <c r="X26" s="44" t="s">
        <v>150</v>
      </c>
      <c r="Y26" s="44">
        <v>1980</v>
      </c>
      <c r="Z26" s="1" t="s">
        <v>35</v>
      </c>
    </row>
    <row r="27" spans="1:26" ht="76.5" x14ac:dyDescent="0.25">
      <c r="A27" s="42">
        <v>29956</v>
      </c>
      <c r="B27" s="46" t="s">
        <v>204</v>
      </c>
      <c r="C27" s="44">
        <v>1</v>
      </c>
      <c r="D27" s="44" t="s">
        <v>205</v>
      </c>
      <c r="E27" s="44" t="s">
        <v>132</v>
      </c>
      <c r="F27" s="44"/>
      <c r="G27" s="44"/>
      <c r="H27" s="44"/>
      <c r="I27" s="44"/>
      <c r="J27" s="42" t="s">
        <v>136</v>
      </c>
      <c r="K27" s="42" t="s">
        <v>137</v>
      </c>
      <c r="L27" s="44" t="s">
        <v>138</v>
      </c>
      <c r="M27" s="42" t="s">
        <v>182</v>
      </c>
      <c r="N27" s="42" t="s">
        <v>140</v>
      </c>
      <c r="O27" s="44" t="s">
        <v>141</v>
      </c>
      <c r="P27" s="44" t="s">
        <v>142</v>
      </c>
      <c r="Q27" s="44" t="s">
        <v>143</v>
      </c>
      <c r="R27" s="44" t="s">
        <v>144</v>
      </c>
      <c r="S27" s="44" t="s">
        <v>145</v>
      </c>
      <c r="T27" s="44" t="s">
        <v>146</v>
      </c>
      <c r="U27" s="44" t="s">
        <v>147</v>
      </c>
      <c r="V27" s="44" t="s">
        <v>148</v>
      </c>
      <c r="W27" s="44" t="s">
        <v>183</v>
      </c>
      <c r="X27" s="44" t="s">
        <v>150</v>
      </c>
      <c r="Y27" s="44">
        <v>1980</v>
      </c>
      <c r="Z27" s="1" t="s">
        <v>36</v>
      </c>
    </row>
    <row r="28" spans="1:26" ht="76.5" x14ac:dyDescent="0.25">
      <c r="A28" s="42">
        <v>29956</v>
      </c>
      <c r="B28" s="46" t="s">
        <v>206</v>
      </c>
      <c r="C28" s="44">
        <v>1</v>
      </c>
      <c r="D28" s="44" t="s">
        <v>207</v>
      </c>
      <c r="E28" s="44" t="s">
        <v>132</v>
      </c>
      <c r="F28" s="44"/>
      <c r="G28" s="44"/>
      <c r="H28" s="44"/>
      <c r="I28" s="44"/>
      <c r="J28" s="42" t="s">
        <v>136</v>
      </c>
      <c r="K28" s="42" t="s">
        <v>137</v>
      </c>
      <c r="L28" s="44" t="s">
        <v>138</v>
      </c>
      <c r="M28" s="42" t="s">
        <v>182</v>
      </c>
      <c r="N28" s="42" t="s">
        <v>140</v>
      </c>
      <c r="O28" s="44" t="s">
        <v>141</v>
      </c>
      <c r="P28" s="44" t="s">
        <v>142</v>
      </c>
      <c r="Q28" s="44" t="s">
        <v>143</v>
      </c>
      <c r="R28" s="44" t="s">
        <v>144</v>
      </c>
      <c r="S28" s="44" t="s">
        <v>145</v>
      </c>
      <c r="T28" s="44" t="s">
        <v>146</v>
      </c>
      <c r="U28" s="44" t="s">
        <v>147</v>
      </c>
      <c r="V28" s="44" t="s">
        <v>148</v>
      </c>
      <c r="W28" s="44" t="s">
        <v>183</v>
      </c>
      <c r="X28" s="44" t="s">
        <v>150</v>
      </c>
      <c r="Y28" s="44">
        <v>1980</v>
      </c>
      <c r="Z28" s="1" t="s">
        <v>37</v>
      </c>
    </row>
    <row r="29" spans="1:26" ht="76.5" x14ac:dyDescent="0.25">
      <c r="A29" s="42">
        <v>29956</v>
      </c>
      <c r="B29" s="46" t="s">
        <v>208</v>
      </c>
      <c r="C29" s="44">
        <v>1</v>
      </c>
      <c r="D29" s="44" t="s">
        <v>209</v>
      </c>
      <c r="E29" s="44" t="s">
        <v>132</v>
      </c>
      <c r="F29" s="44"/>
      <c r="G29" s="44"/>
      <c r="H29" s="44"/>
      <c r="I29" s="44"/>
      <c r="J29" s="42" t="s">
        <v>136</v>
      </c>
      <c r="K29" s="42" t="s">
        <v>137</v>
      </c>
      <c r="L29" s="44" t="s">
        <v>138</v>
      </c>
      <c r="M29" s="42" t="s">
        <v>182</v>
      </c>
      <c r="N29" s="42" t="s">
        <v>140</v>
      </c>
      <c r="O29" s="44" t="s">
        <v>141</v>
      </c>
      <c r="P29" s="44" t="s">
        <v>142</v>
      </c>
      <c r="Q29" s="44" t="s">
        <v>143</v>
      </c>
      <c r="R29" s="44" t="s">
        <v>144</v>
      </c>
      <c r="S29" s="44" t="s">
        <v>145</v>
      </c>
      <c r="T29" s="44" t="s">
        <v>146</v>
      </c>
      <c r="U29" s="44" t="s">
        <v>147</v>
      </c>
      <c r="V29" s="44" t="s">
        <v>148</v>
      </c>
      <c r="W29" s="44" t="s">
        <v>183</v>
      </c>
      <c r="X29" s="44" t="s">
        <v>150</v>
      </c>
      <c r="Y29" s="44">
        <v>1980</v>
      </c>
      <c r="Z29" s="1" t="s">
        <v>38</v>
      </c>
    </row>
    <row r="30" spans="1:26" ht="76.5" x14ac:dyDescent="0.25">
      <c r="A30" s="42">
        <v>29956</v>
      </c>
      <c r="B30" s="46" t="s">
        <v>210</v>
      </c>
      <c r="C30" s="44">
        <v>1</v>
      </c>
      <c r="D30" s="44" t="s">
        <v>211</v>
      </c>
      <c r="E30" s="44" t="s">
        <v>132</v>
      </c>
      <c r="F30" s="44"/>
      <c r="G30" s="44"/>
      <c r="H30" s="44"/>
      <c r="I30" s="44"/>
      <c r="J30" s="42" t="s">
        <v>136</v>
      </c>
      <c r="K30" s="42" t="s">
        <v>137</v>
      </c>
      <c r="L30" s="44" t="s">
        <v>138</v>
      </c>
      <c r="M30" s="42" t="s">
        <v>182</v>
      </c>
      <c r="N30" s="42" t="s">
        <v>140</v>
      </c>
      <c r="O30" s="44" t="s">
        <v>141</v>
      </c>
      <c r="P30" s="44" t="s">
        <v>142</v>
      </c>
      <c r="Q30" s="44" t="s">
        <v>143</v>
      </c>
      <c r="R30" s="44" t="s">
        <v>144</v>
      </c>
      <c r="S30" s="44" t="s">
        <v>145</v>
      </c>
      <c r="T30" s="44" t="s">
        <v>146</v>
      </c>
      <c r="U30" s="44" t="s">
        <v>147</v>
      </c>
      <c r="V30" s="44" t="s">
        <v>148</v>
      </c>
      <c r="W30" s="44" t="s">
        <v>183</v>
      </c>
      <c r="X30" s="44" t="s">
        <v>150</v>
      </c>
      <c r="Y30" s="44">
        <v>1980</v>
      </c>
    </row>
    <row r="31" spans="1:26" ht="76.5" x14ac:dyDescent="0.25">
      <c r="A31" s="42">
        <v>29956</v>
      </c>
      <c r="B31" s="46" t="s">
        <v>212</v>
      </c>
      <c r="C31" s="44">
        <v>1</v>
      </c>
      <c r="D31" s="44" t="s">
        <v>213</v>
      </c>
      <c r="E31" s="44" t="s">
        <v>132</v>
      </c>
      <c r="F31" s="44"/>
      <c r="G31" s="44"/>
      <c r="H31" s="44"/>
      <c r="I31" s="44"/>
      <c r="J31" s="42" t="s">
        <v>136</v>
      </c>
      <c r="K31" s="42" t="s">
        <v>137</v>
      </c>
      <c r="L31" s="44" t="s">
        <v>138</v>
      </c>
      <c r="M31" s="42" t="s">
        <v>182</v>
      </c>
      <c r="N31" s="42" t="s">
        <v>140</v>
      </c>
      <c r="O31" s="44" t="s">
        <v>141</v>
      </c>
      <c r="P31" s="44" t="s">
        <v>142</v>
      </c>
      <c r="Q31" s="44" t="s">
        <v>143</v>
      </c>
      <c r="R31" s="44" t="s">
        <v>144</v>
      </c>
      <c r="S31" s="44" t="s">
        <v>145</v>
      </c>
      <c r="T31" s="44" t="s">
        <v>146</v>
      </c>
      <c r="U31" s="44" t="s">
        <v>147</v>
      </c>
      <c r="V31" s="44" t="s">
        <v>148</v>
      </c>
      <c r="W31" s="44" t="s">
        <v>183</v>
      </c>
      <c r="X31" s="44" t="s">
        <v>150</v>
      </c>
      <c r="Y31" s="44">
        <v>1980</v>
      </c>
    </row>
    <row r="32" spans="1:26" ht="76.5" x14ac:dyDescent="0.25">
      <c r="A32" s="42">
        <v>29956</v>
      </c>
      <c r="B32" s="46" t="s">
        <v>214</v>
      </c>
      <c r="C32" s="44">
        <v>1</v>
      </c>
      <c r="D32" s="44" t="s">
        <v>215</v>
      </c>
      <c r="E32" s="44" t="s">
        <v>132</v>
      </c>
      <c r="F32" s="44"/>
      <c r="G32" s="44"/>
      <c r="H32" s="44"/>
      <c r="I32" s="44"/>
      <c r="J32" s="42" t="s">
        <v>136</v>
      </c>
      <c r="K32" s="42" t="s">
        <v>137</v>
      </c>
      <c r="L32" s="44" t="s">
        <v>138</v>
      </c>
      <c r="M32" s="42" t="s">
        <v>182</v>
      </c>
      <c r="N32" s="42" t="s">
        <v>140</v>
      </c>
      <c r="O32" s="44" t="s">
        <v>141</v>
      </c>
      <c r="P32" s="44" t="s">
        <v>142</v>
      </c>
      <c r="Q32" s="44" t="s">
        <v>143</v>
      </c>
      <c r="R32" s="44" t="s">
        <v>144</v>
      </c>
      <c r="S32" s="44" t="s">
        <v>145</v>
      </c>
      <c r="T32" s="44" t="s">
        <v>146</v>
      </c>
      <c r="U32" s="44" t="s">
        <v>147</v>
      </c>
      <c r="V32" s="44" t="s">
        <v>148</v>
      </c>
      <c r="W32" s="44" t="s">
        <v>183</v>
      </c>
      <c r="X32" s="44" t="s">
        <v>150</v>
      </c>
      <c r="Y32" s="44">
        <v>1980</v>
      </c>
    </row>
    <row r="33" spans="1:26" ht="63.75" x14ac:dyDescent="0.25">
      <c r="A33" s="42">
        <v>29956</v>
      </c>
      <c r="B33" s="46" t="s">
        <v>216</v>
      </c>
      <c r="C33" s="44">
        <v>1</v>
      </c>
      <c r="D33" s="44" t="s">
        <v>217</v>
      </c>
      <c r="E33" s="44" t="s">
        <v>132</v>
      </c>
      <c r="F33" s="44" t="s">
        <v>218</v>
      </c>
      <c r="G33" s="44" t="s">
        <v>219</v>
      </c>
      <c r="H33" s="44" t="s">
        <v>220</v>
      </c>
      <c r="I33" s="44">
        <v>1835</v>
      </c>
      <c r="J33" s="42" t="s">
        <v>136</v>
      </c>
      <c r="K33" s="42" t="s">
        <v>137</v>
      </c>
      <c r="L33" s="44" t="s">
        <v>221</v>
      </c>
      <c r="M33" s="44" t="s">
        <v>222</v>
      </c>
      <c r="N33" s="42" t="s">
        <v>140</v>
      </c>
      <c r="O33" s="44" t="s">
        <v>141</v>
      </c>
      <c r="P33" s="44" t="s">
        <v>142</v>
      </c>
      <c r="Q33" s="44" t="s">
        <v>143</v>
      </c>
      <c r="R33" s="44" t="s">
        <v>144</v>
      </c>
      <c r="S33" s="44" t="s">
        <v>145</v>
      </c>
      <c r="T33" s="44" t="s">
        <v>146</v>
      </c>
      <c r="U33" s="44" t="s">
        <v>147</v>
      </c>
      <c r="V33" s="44" t="s">
        <v>148</v>
      </c>
      <c r="W33" s="44" t="s">
        <v>223</v>
      </c>
      <c r="X33" s="44" t="s">
        <v>150</v>
      </c>
      <c r="Y33" s="44">
        <v>1980</v>
      </c>
    </row>
    <row r="34" spans="1:26" ht="76.5" x14ac:dyDescent="0.25">
      <c r="A34" s="42">
        <v>29956</v>
      </c>
      <c r="B34" s="46" t="s">
        <v>224</v>
      </c>
      <c r="C34" s="44">
        <v>1</v>
      </c>
      <c r="D34" s="44" t="s">
        <v>225</v>
      </c>
      <c r="E34" s="44" t="s">
        <v>132</v>
      </c>
      <c r="F34" s="44" t="s">
        <v>226</v>
      </c>
      <c r="G34" s="47" t="s">
        <v>227</v>
      </c>
      <c r="H34" s="44"/>
      <c r="I34" s="44"/>
      <c r="J34" s="42" t="s">
        <v>136</v>
      </c>
      <c r="K34" s="42" t="s">
        <v>137</v>
      </c>
      <c r="L34" s="44" t="s">
        <v>221</v>
      </c>
      <c r="M34" s="44" t="s">
        <v>222</v>
      </c>
      <c r="N34" s="42" t="s">
        <v>140</v>
      </c>
      <c r="O34" s="44" t="s">
        <v>141</v>
      </c>
      <c r="P34" s="44" t="s">
        <v>142</v>
      </c>
      <c r="Q34" s="44" t="s">
        <v>143</v>
      </c>
      <c r="R34" s="44" t="s">
        <v>144</v>
      </c>
      <c r="S34" s="44" t="s">
        <v>145</v>
      </c>
      <c r="T34" s="44" t="s">
        <v>146</v>
      </c>
      <c r="U34" s="44" t="s">
        <v>147</v>
      </c>
      <c r="V34" s="44" t="s">
        <v>148</v>
      </c>
      <c r="W34" s="44" t="s">
        <v>223</v>
      </c>
      <c r="X34" s="44" t="s">
        <v>150</v>
      </c>
      <c r="Y34" s="44">
        <v>1980</v>
      </c>
    </row>
    <row r="35" spans="1:26" ht="76.5" x14ac:dyDescent="0.25">
      <c r="A35" s="42">
        <v>29956</v>
      </c>
      <c r="B35" s="46" t="s">
        <v>228</v>
      </c>
      <c r="C35" s="44">
        <v>1</v>
      </c>
      <c r="D35" s="44" t="s">
        <v>229</v>
      </c>
      <c r="E35" s="44" t="s">
        <v>132</v>
      </c>
      <c r="F35" s="44" t="s">
        <v>226</v>
      </c>
      <c r="G35" s="47" t="s">
        <v>227</v>
      </c>
      <c r="H35" s="44"/>
      <c r="I35" s="44"/>
      <c r="J35" s="42" t="s">
        <v>136</v>
      </c>
      <c r="K35" s="42" t="s">
        <v>137</v>
      </c>
      <c r="L35" s="44" t="s">
        <v>221</v>
      </c>
      <c r="M35" s="44" t="s">
        <v>222</v>
      </c>
      <c r="N35" s="42" t="s">
        <v>140</v>
      </c>
      <c r="O35" s="44" t="s">
        <v>141</v>
      </c>
      <c r="P35" s="44" t="s">
        <v>142</v>
      </c>
      <c r="Q35" s="44" t="s">
        <v>143</v>
      </c>
      <c r="R35" s="44" t="s">
        <v>144</v>
      </c>
      <c r="S35" s="44" t="s">
        <v>145</v>
      </c>
      <c r="T35" s="44" t="s">
        <v>146</v>
      </c>
      <c r="U35" s="44" t="s">
        <v>147</v>
      </c>
      <c r="V35" s="44" t="s">
        <v>148</v>
      </c>
      <c r="W35" s="44" t="s">
        <v>223</v>
      </c>
      <c r="X35" s="44" t="s">
        <v>150</v>
      </c>
      <c r="Y35" s="44">
        <v>1980</v>
      </c>
      <c r="Z35" s="2" t="s">
        <v>67</v>
      </c>
    </row>
    <row r="36" spans="1:26" ht="76.5" x14ac:dyDescent="0.25">
      <c r="A36" s="42">
        <v>29956</v>
      </c>
      <c r="B36" s="46" t="s">
        <v>230</v>
      </c>
      <c r="C36" s="44">
        <v>1</v>
      </c>
      <c r="D36" s="44" t="s">
        <v>231</v>
      </c>
      <c r="E36" s="44" t="s">
        <v>132</v>
      </c>
      <c r="F36" s="44"/>
      <c r="G36" s="44"/>
      <c r="H36" s="44"/>
      <c r="I36" s="44"/>
      <c r="J36" s="42" t="s">
        <v>136</v>
      </c>
      <c r="K36" s="42" t="s">
        <v>137</v>
      </c>
      <c r="L36" s="44" t="s">
        <v>221</v>
      </c>
      <c r="M36" s="44"/>
      <c r="N36" s="42" t="s">
        <v>140</v>
      </c>
      <c r="O36" s="44" t="s">
        <v>141</v>
      </c>
      <c r="P36" s="44" t="s">
        <v>142</v>
      </c>
      <c r="Q36" s="44" t="s">
        <v>143</v>
      </c>
      <c r="R36" s="44" t="s">
        <v>144</v>
      </c>
      <c r="S36" s="44" t="s">
        <v>145</v>
      </c>
      <c r="T36" s="44" t="s">
        <v>146</v>
      </c>
      <c r="U36" s="44" t="s">
        <v>147</v>
      </c>
      <c r="V36" s="44" t="s">
        <v>148</v>
      </c>
      <c r="W36" s="44" t="s">
        <v>223</v>
      </c>
      <c r="X36" s="44" t="s">
        <v>150</v>
      </c>
      <c r="Y36" s="44">
        <v>1980</v>
      </c>
      <c r="Z36" s="2" t="s">
        <v>68</v>
      </c>
    </row>
    <row r="37" spans="1:26" ht="76.5" x14ac:dyDescent="0.25">
      <c r="A37" s="42">
        <v>29956</v>
      </c>
      <c r="B37" s="46" t="s">
        <v>232</v>
      </c>
      <c r="C37" s="44">
        <v>1</v>
      </c>
      <c r="D37" s="44" t="s">
        <v>233</v>
      </c>
      <c r="E37" s="44" t="s">
        <v>132</v>
      </c>
      <c r="F37" s="44" t="s">
        <v>234</v>
      </c>
      <c r="G37" s="47" t="s">
        <v>227</v>
      </c>
      <c r="H37" s="44"/>
      <c r="I37" s="44"/>
      <c r="J37" s="42" t="s">
        <v>136</v>
      </c>
      <c r="K37" s="42" t="s">
        <v>137</v>
      </c>
      <c r="L37" s="44" t="s">
        <v>221</v>
      </c>
      <c r="M37" s="44" t="s">
        <v>235</v>
      </c>
      <c r="N37" s="42" t="s">
        <v>140</v>
      </c>
      <c r="O37" s="44" t="s">
        <v>141</v>
      </c>
      <c r="P37" s="44" t="s">
        <v>142</v>
      </c>
      <c r="Q37" s="44" t="s">
        <v>143</v>
      </c>
      <c r="R37" s="44" t="s">
        <v>144</v>
      </c>
      <c r="S37" s="44" t="s">
        <v>145</v>
      </c>
      <c r="T37" s="44" t="s">
        <v>146</v>
      </c>
      <c r="U37" s="44" t="s">
        <v>147</v>
      </c>
      <c r="V37" s="44" t="s">
        <v>148</v>
      </c>
      <c r="W37" s="44" t="s">
        <v>223</v>
      </c>
      <c r="X37" s="44" t="s">
        <v>150</v>
      </c>
      <c r="Y37" s="44">
        <v>1980</v>
      </c>
      <c r="Z37" s="2" t="s">
        <v>69</v>
      </c>
    </row>
    <row r="38" spans="1:26" ht="76.5" x14ac:dyDescent="0.25">
      <c r="A38" s="42">
        <v>29956</v>
      </c>
      <c r="B38" s="46" t="s">
        <v>236</v>
      </c>
      <c r="C38" s="44">
        <v>1</v>
      </c>
      <c r="D38" s="44" t="s">
        <v>237</v>
      </c>
      <c r="E38" s="44" t="s">
        <v>132</v>
      </c>
      <c r="F38" s="44"/>
      <c r="G38" s="44"/>
      <c r="H38" s="44"/>
      <c r="I38" s="44"/>
      <c r="J38" s="42" t="s">
        <v>136</v>
      </c>
      <c r="K38" s="42" t="s">
        <v>137</v>
      </c>
      <c r="L38" s="44" t="s">
        <v>221</v>
      </c>
      <c r="M38" s="44"/>
      <c r="N38" s="42" t="s">
        <v>140</v>
      </c>
      <c r="O38" s="44" t="s">
        <v>141</v>
      </c>
      <c r="P38" s="44" t="s">
        <v>142</v>
      </c>
      <c r="Q38" s="44" t="s">
        <v>143</v>
      </c>
      <c r="R38" s="44" t="s">
        <v>144</v>
      </c>
      <c r="S38" s="44" t="s">
        <v>145</v>
      </c>
      <c r="T38" s="44" t="s">
        <v>146</v>
      </c>
      <c r="U38" s="44" t="s">
        <v>147</v>
      </c>
      <c r="V38" s="44" t="s">
        <v>148</v>
      </c>
      <c r="W38" s="44" t="s">
        <v>223</v>
      </c>
      <c r="X38" s="44" t="s">
        <v>150</v>
      </c>
      <c r="Y38" s="44">
        <v>1980</v>
      </c>
      <c r="Z38" s="2" t="s">
        <v>70</v>
      </c>
    </row>
    <row r="39" spans="1:26" ht="63.75" x14ac:dyDescent="0.25">
      <c r="A39" s="42">
        <v>29956</v>
      </c>
      <c r="B39" s="46" t="s">
        <v>238</v>
      </c>
      <c r="C39" s="44">
        <v>1</v>
      </c>
      <c r="D39" s="44" t="s">
        <v>239</v>
      </c>
      <c r="E39" s="44" t="s">
        <v>132</v>
      </c>
      <c r="F39" s="44"/>
      <c r="G39" s="44"/>
      <c r="H39" s="44"/>
      <c r="I39" s="44"/>
      <c r="J39" s="42" t="s">
        <v>136</v>
      </c>
      <c r="K39" s="42" t="s">
        <v>137</v>
      </c>
      <c r="L39" s="44" t="s">
        <v>240</v>
      </c>
      <c r="M39" s="44" t="s">
        <v>241</v>
      </c>
      <c r="N39" s="42" t="s">
        <v>140</v>
      </c>
      <c r="O39" s="44" t="s">
        <v>141</v>
      </c>
      <c r="P39" s="44" t="s">
        <v>142</v>
      </c>
      <c r="Q39" s="44" t="s">
        <v>143</v>
      </c>
      <c r="R39" s="44" t="s">
        <v>144</v>
      </c>
      <c r="S39" s="44" t="s">
        <v>145</v>
      </c>
      <c r="T39" s="44" t="s">
        <v>146</v>
      </c>
      <c r="U39" s="44" t="s">
        <v>147</v>
      </c>
      <c r="V39" s="44" t="s">
        <v>148</v>
      </c>
      <c r="W39" s="44" t="s">
        <v>242</v>
      </c>
      <c r="X39" s="44" t="s">
        <v>150</v>
      </c>
      <c r="Y39" s="44">
        <v>1981</v>
      </c>
      <c r="Z39" s="2" t="s">
        <v>71</v>
      </c>
    </row>
    <row r="40" spans="1:26" ht="63.75" x14ac:dyDescent="0.25">
      <c r="A40" s="42">
        <v>29956</v>
      </c>
      <c r="B40" s="46" t="s">
        <v>243</v>
      </c>
      <c r="C40" s="44">
        <v>1</v>
      </c>
      <c r="D40" s="44" t="s">
        <v>244</v>
      </c>
      <c r="E40" s="44" t="s">
        <v>132</v>
      </c>
      <c r="F40" s="44" t="s">
        <v>28</v>
      </c>
      <c r="G40" s="44" t="s">
        <v>245</v>
      </c>
      <c r="H40" s="44" t="s">
        <v>246</v>
      </c>
      <c r="I40" s="44">
        <v>1894</v>
      </c>
      <c r="J40" s="44" t="s">
        <v>247</v>
      </c>
      <c r="K40" s="42" t="s">
        <v>248</v>
      </c>
      <c r="L40" s="44" t="s">
        <v>249</v>
      </c>
      <c r="M40" s="44" t="s">
        <v>250</v>
      </c>
      <c r="N40" s="42" t="s">
        <v>140</v>
      </c>
      <c r="O40" s="44" t="s">
        <v>141</v>
      </c>
      <c r="P40" s="44" t="s">
        <v>142</v>
      </c>
      <c r="Q40" s="44" t="s">
        <v>143</v>
      </c>
      <c r="R40" s="44" t="s">
        <v>144</v>
      </c>
      <c r="S40" s="44" t="s">
        <v>145</v>
      </c>
      <c r="T40" s="44" t="s">
        <v>146</v>
      </c>
      <c r="U40" s="44" t="s">
        <v>147</v>
      </c>
      <c r="V40" s="44" t="s">
        <v>148</v>
      </c>
      <c r="W40" s="44" t="s">
        <v>251</v>
      </c>
      <c r="X40" s="44" t="s">
        <v>150</v>
      </c>
      <c r="Y40" s="44">
        <v>1980</v>
      </c>
      <c r="Z40" s="2" t="s">
        <v>72</v>
      </c>
    </row>
    <row r="41" spans="1:26" ht="63.75" x14ac:dyDescent="0.25">
      <c r="A41" s="42">
        <v>29956</v>
      </c>
      <c r="B41" s="46" t="s">
        <v>252</v>
      </c>
      <c r="C41" s="44">
        <v>1</v>
      </c>
      <c r="D41" s="44" t="s">
        <v>253</v>
      </c>
      <c r="E41" s="44" t="s">
        <v>132</v>
      </c>
      <c r="F41" s="44"/>
      <c r="G41" s="44"/>
      <c r="H41" s="44"/>
      <c r="I41" s="44"/>
      <c r="J41" s="44" t="s">
        <v>247</v>
      </c>
      <c r="K41" s="42" t="s">
        <v>248</v>
      </c>
      <c r="L41" s="44" t="s">
        <v>249</v>
      </c>
      <c r="M41" s="44"/>
      <c r="N41" s="42" t="s">
        <v>140</v>
      </c>
      <c r="O41" s="44" t="s">
        <v>141</v>
      </c>
      <c r="P41" s="44" t="s">
        <v>142</v>
      </c>
      <c r="Q41" s="44" t="s">
        <v>143</v>
      </c>
      <c r="R41" s="44" t="s">
        <v>144</v>
      </c>
      <c r="S41" s="44" t="s">
        <v>145</v>
      </c>
      <c r="T41" s="44" t="s">
        <v>146</v>
      </c>
      <c r="U41" s="44" t="s">
        <v>147</v>
      </c>
      <c r="V41" s="44" t="s">
        <v>148</v>
      </c>
      <c r="W41" s="44" t="s">
        <v>251</v>
      </c>
      <c r="X41" s="44" t="s">
        <v>150</v>
      </c>
      <c r="Y41" s="44">
        <v>1980</v>
      </c>
      <c r="Z41" s="2" t="s">
        <v>74</v>
      </c>
    </row>
    <row r="42" spans="1:26" ht="63.75" x14ac:dyDescent="0.25">
      <c r="A42" s="42">
        <v>29956</v>
      </c>
      <c r="B42" s="46" t="s">
        <v>254</v>
      </c>
      <c r="C42" s="44">
        <v>1</v>
      </c>
      <c r="D42" s="48" t="s">
        <v>255</v>
      </c>
      <c r="E42" s="44" t="s">
        <v>132</v>
      </c>
      <c r="F42" s="44" t="s">
        <v>27</v>
      </c>
      <c r="G42" s="47" t="s">
        <v>227</v>
      </c>
      <c r="H42" s="44"/>
      <c r="I42" s="44"/>
      <c r="J42" s="44" t="s">
        <v>247</v>
      </c>
      <c r="K42" s="42" t="s">
        <v>248</v>
      </c>
      <c r="L42" s="44" t="s">
        <v>256</v>
      </c>
      <c r="M42" s="44" t="s">
        <v>257</v>
      </c>
      <c r="N42" s="42" t="s">
        <v>140</v>
      </c>
      <c r="O42" s="44" t="s">
        <v>141</v>
      </c>
      <c r="P42" s="44" t="s">
        <v>142</v>
      </c>
      <c r="Q42" s="44" t="s">
        <v>143</v>
      </c>
      <c r="R42" s="44" t="s">
        <v>144</v>
      </c>
      <c r="S42" s="44" t="s">
        <v>145</v>
      </c>
      <c r="T42" s="44" t="s">
        <v>146</v>
      </c>
      <c r="U42" s="44" t="s">
        <v>147</v>
      </c>
      <c r="V42" s="44" t="s">
        <v>148</v>
      </c>
      <c r="W42" s="44" t="s">
        <v>251</v>
      </c>
      <c r="X42" s="44" t="s">
        <v>150</v>
      </c>
      <c r="Y42" s="44">
        <v>1980</v>
      </c>
    </row>
    <row r="43" spans="1:26" ht="63.75" x14ac:dyDescent="0.25">
      <c r="A43" s="42">
        <v>29956</v>
      </c>
      <c r="B43" s="46" t="s">
        <v>258</v>
      </c>
      <c r="C43" s="44">
        <v>1</v>
      </c>
      <c r="D43" s="44" t="s">
        <v>259</v>
      </c>
      <c r="E43" s="44" t="s">
        <v>132</v>
      </c>
      <c r="F43" s="44" t="s">
        <v>260</v>
      </c>
      <c r="G43" s="44" t="s">
        <v>261</v>
      </c>
      <c r="H43" s="44" t="s">
        <v>262</v>
      </c>
      <c r="I43" s="44">
        <v>1864</v>
      </c>
      <c r="J43" s="44" t="s">
        <v>263</v>
      </c>
      <c r="K43" s="42" t="s">
        <v>264</v>
      </c>
      <c r="L43" s="47" t="s">
        <v>265</v>
      </c>
      <c r="M43" s="47" t="s">
        <v>265</v>
      </c>
      <c r="N43" s="42" t="s">
        <v>140</v>
      </c>
      <c r="O43" s="44" t="s">
        <v>141</v>
      </c>
      <c r="P43" s="44" t="s">
        <v>142</v>
      </c>
      <c r="Q43" s="44" t="s">
        <v>143</v>
      </c>
      <c r="R43" s="44" t="s">
        <v>144</v>
      </c>
      <c r="S43" s="44" t="s">
        <v>145</v>
      </c>
      <c r="T43" s="44" t="s">
        <v>146</v>
      </c>
      <c r="U43" s="44" t="s">
        <v>147</v>
      </c>
      <c r="V43" s="44" t="s">
        <v>148</v>
      </c>
      <c r="W43" s="44" t="s">
        <v>251</v>
      </c>
      <c r="X43" s="44" t="s">
        <v>150</v>
      </c>
      <c r="Y43" s="44">
        <v>1980</v>
      </c>
      <c r="Z43" s="5" t="s">
        <v>63</v>
      </c>
    </row>
    <row r="44" spans="1:26" ht="63.75" x14ac:dyDescent="0.25">
      <c r="A44" s="42">
        <v>29956</v>
      </c>
      <c r="B44" s="46" t="s">
        <v>266</v>
      </c>
      <c r="C44" s="44">
        <v>1</v>
      </c>
      <c r="D44" s="44" t="s">
        <v>267</v>
      </c>
      <c r="E44" s="44" t="s">
        <v>132</v>
      </c>
      <c r="F44" s="44" t="s">
        <v>76</v>
      </c>
      <c r="G44" s="47" t="s">
        <v>227</v>
      </c>
      <c r="H44" s="44"/>
      <c r="I44" s="44"/>
      <c r="J44" s="44" t="s">
        <v>263</v>
      </c>
      <c r="K44" s="42" t="s">
        <v>264</v>
      </c>
      <c r="L44" s="44" t="s">
        <v>268</v>
      </c>
      <c r="M44" s="44" t="s">
        <v>269</v>
      </c>
      <c r="N44" s="42" t="s">
        <v>140</v>
      </c>
      <c r="O44" s="44" t="s">
        <v>141</v>
      </c>
      <c r="P44" s="44" t="s">
        <v>142</v>
      </c>
      <c r="Q44" s="44" t="s">
        <v>143</v>
      </c>
      <c r="R44" s="44" t="s">
        <v>144</v>
      </c>
      <c r="S44" s="44" t="s">
        <v>145</v>
      </c>
      <c r="T44" s="44" t="s">
        <v>146</v>
      </c>
      <c r="U44" s="44" t="s">
        <v>147</v>
      </c>
      <c r="V44" s="44" t="s">
        <v>148</v>
      </c>
      <c r="W44" s="44" t="s">
        <v>251</v>
      </c>
      <c r="X44" s="44" t="s">
        <v>150</v>
      </c>
      <c r="Y44" s="44">
        <v>1980</v>
      </c>
      <c r="Z44" s="1" t="s">
        <v>42</v>
      </c>
    </row>
    <row r="45" spans="1:26" ht="63.75" x14ac:dyDescent="0.25">
      <c r="A45" s="42">
        <v>29956</v>
      </c>
      <c r="B45" s="46" t="s">
        <v>270</v>
      </c>
      <c r="C45" s="44">
        <v>1</v>
      </c>
      <c r="D45" s="44" t="s">
        <v>271</v>
      </c>
      <c r="E45" s="44" t="s">
        <v>132</v>
      </c>
      <c r="F45" s="44"/>
      <c r="G45" s="44"/>
      <c r="H45" s="44"/>
      <c r="I45" s="44"/>
      <c r="J45" s="44" t="s">
        <v>272</v>
      </c>
      <c r="K45" s="42" t="s">
        <v>273</v>
      </c>
      <c r="L45" s="44"/>
      <c r="M45" s="44"/>
      <c r="N45" s="42" t="s">
        <v>140</v>
      </c>
      <c r="O45" s="44" t="s">
        <v>141</v>
      </c>
      <c r="P45" s="44" t="s">
        <v>142</v>
      </c>
      <c r="Q45" s="44" t="s">
        <v>143</v>
      </c>
      <c r="R45" s="44" t="s">
        <v>144</v>
      </c>
      <c r="S45" s="44" t="s">
        <v>274</v>
      </c>
      <c r="T45" s="44" t="s">
        <v>275</v>
      </c>
      <c r="U45" s="44" t="s">
        <v>276</v>
      </c>
      <c r="V45" s="44" t="s">
        <v>148</v>
      </c>
      <c r="W45" s="44" t="s">
        <v>242</v>
      </c>
      <c r="X45" s="44" t="s">
        <v>150</v>
      </c>
      <c r="Y45" s="44">
        <v>1980</v>
      </c>
      <c r="Z45" s="1" t="s">
        <v>43</v>
      </c>
    </row>
    <row r="46" spans="1:26" ht="63.75" x14ac:dyDescent="0.25">
      <c r="A46" s="42">
        <v>29956</v>
      </c>
      <c r="B46" s="46" t="s">
        <v>277</v>
      </c>
      <c r="C46" s="44">
        <v>1</v>
      </c>
      <c r="D46" s="44" t="s">
        <v>278</v>
      </c>
      <c r="E46" s="44" t="s">
        <v>132</v>
      </c>
      <c r="F46" s="44"/>
      <c r="G46" s="44"/>
      <c r="H46" s="44"/>
      <c r="I46" s="44"/>
      <c r="J46" s="44" t="s">
        <v>272</v>
      </c>
      <c r="K46" s="42" t="s">
        <v>273</v>
      </c>
      <c r="L46" s="44"/>
      <c r="M46" s="44"/>
      <c r="N46" s="42" t="s">
        <v>140</v>
      </c>
      <c r="O46" s="44" t="s">
        <v>141</v>
      </c>
      <c r="P46" s="44" t="s">
        <v>142</v>
      </c>
      <c r="Q46" s="44" t="s">
        <v>143</v>
      </c>
      <c r="R46" s="44" t="s">
        <v>144</v>
      </c>
      <c r="S46" s="44" t="s">
        <v>274</v>
      </c>
      <c r="T46" s="44" t="s">
        <v>275</v>
      </c>
      <c r="U46" s="44" t="s">
        <v>276</v>
      </c>
      <c r="V46" s="44" t="s">
        <v>148</v>
      </c>
      <c r="W46" s="44" t="s">
        <v>242</v>
      </c>
      <c r="X46" s="44" t="s">
        <v>150</v>
      </c>
      <c r="Y46" s="44">
        <v>1980</v>
      </c>
      <c r="Z46" s="1" t="s">
        <v>44</v>
      </c>
    </row>
    <row r="47" spans="1:26" ht="63.75" x14ac:dyDescent="0.25">
      <c r="A47" s="42">
        <v>29956</v>
      </c>
      <c r="B47" s="46" t="s">
        <v>279</v>
      </c>
      <c r="C47" s="44">
        <v>1</v>
      </c>
      <c r="D47" s="44" t="s">
        <v>280</v>
      </c>
      <c r="E47" s="44" t="s">
        <v>132</v>
      </c>
      <c r="F47" s="44"/>
      <c r="G47" s="44"/>
      <c r="H47" s="44"/>
      <c r="I47" s="44"/>
      <c r="J47" s="44" t="s">
        <v>136</v>
      </c>
      <c r="K47" s="42" t="s">
        <v>281</v>
      </c>
      <c r="L47" s="44"/>
      <c r="M47" s="44"/>
      <c r="N47" s="42" t="s">
        <v>140</v>
      </c>
      <c r="O47" s="44" t="s">
        <v>141</v>
      </c>
      <c r="P47" s="44" t="s">
        <v>142</v>
      </c>
      <c r="Q47" s="44" t="s">
        <v>143</v>
      </c>
      <c r="R47" s="44" t="s">
        <v>144</v>
      </c>
      <c r="S47" s="44" t="s">
        <v>274</v>
      </c>
      <c r="T47" s="44" t="s">
        <v>275</v>
      </c>
      <c r="U47" s="44" t="s">
        <v>276</v>
      </c>
      <c r="V47" s="44" t="s">
        <v>148</v>
      </c>
      <c r="W47" s="44" t="s">
        <v>242</v>
      </c>
      <c r="X47" s="44" t="s">
        <v>150</v>
      </c>
      <c r="Y47" s="44">
        <v>1980</v>
      </c>
      <c r="Z47" s="1" t="s">
        <v>45</v>
      </c>
    </row>
    <row r="48" spans="1:26" ht="63.75" x14ac:dyDescent="0.25">
      <c r="A48" s="42">
        <v>29956</v>
      </c>
      <c r="B48" s="46" t="s">
        <v>282</v>
      </c>
      <c r="C48" s="44">
        <v>1</v>
      </c>
      <c r="D48" s="44" t="s">
        <v>283</v>
      </c>
      <c r="E48" s="44" t="s">
        <v>132</v>
      </c>
      <c r="F48" s="44" t="s">
        <v>284</v>
      </c>
      <c r="G48" s="47" t="s">
        <v>227</v>
      </c>
      <c r="H48" s="44"/>
      <c r="I48" s="44"/>
      <c r="J48" s="44" t="s">
        <v>136</v>
      </c>
      <c r="K48" s="42" t="s">
        <v>137</v>
      </c>
      <c r="L48" s="44" t="s">
        <v>285</v>
      </c>
      <c r="M48" s="44" t="s">
        <v>286</v>
      </c>
      <c r="N48" s="42" t="s">
        <v>140</v>
      </c>
      <c r="O48" s="44" t="s">
        <v>141</v>
      </c>
      <c r="P48" s="44" t="s">
        <v>142</v>
      </c>
      <c r="Q48" s="44" t="s">
        <v>143</v>
      </c>
      <c r="R48" s="44" t="s">
        <v>144</v>
      </c>
      <c r="S48" s="44" t="s">
        <v>274</v>
      </c>
      <c r="T48" s="44" t="s">
        <v>275</v>
      </c>
      <c r="U48" s="44" t="s">
        <v>276</v>
      </c>
      <c r="V48" s="44" t="s">
        <v>148</v>
      </c>
      <c r="W48" s="44" t="s">
        <v>242</v>
      </c>
      <c r="X48" s="44" t="s">
        <v>150</v>
      </c>
      <c r="Y48" s="44">
        <v>1980</v>
      </c>
      <c r="Z48" s="1" t="s">
        <v>46</v>
      </c>
    </row>
    <row r="49" spans="1:26" ht="76.5" x14ac:dyDescent="0.25">
      <c r="A49" s="42">
        <v>29956</v>
      </c>
      <c r="B49" s="46" t="s">
        <v>287</v>
      </c>
      <c r="C49" s="44">
        <v>1</v>
      </c>
      <c r="D49" s="44" t="s">
        <v>288</v>
      </c>
      <c r="E49" s="44" t="s">
        <v>132</v>
      </c>
      <c r="F49" s="44"/>
      <c r="G49" s="44"/>
      <c r="H49" s="44"/>
      <c r="I49" s="44"/>
      <c r="J49" s="44" t="s">
        <v>136</v>
      </c>
      <c r="K49" s="42" t="s">
        <v>137</v>
      </c>
      <c r="L49" s="44" t="s">
        <v>285</v>
      </c>
      <c r="M49" s="44" t="s">
        <v>289</v>
      </c>
      <c r="N49" s="42" t="s">
        <v>140</v>
      </c>
      <c r="O49" s="44" t="s">
        <v>141</v>
      </c>
      <c r="P49" s="44" t="s">
        <v>142</v>
      </c>
      <c r="Q49" s="44" t="s">
        <v>143</v>
      </c>
      <c r="R49" s="44" t="s">
        <v>144</v>
      </c>
      <c r="S49" s="44" t="s">
        <v>145</v>
      </c>
      <c r="T49" s="44" t="s">
        <v>146</v>
      </c>
      <c r="U49" s="44" t="s">
        <v>147</v>
      </c>
      <c r="V49" s="44" t="s">
        <v>148</v>
      </c>
      <c r="W49" s="44" t="s">
        <v>290</v>
      </c>
      <c r="X49" s="44" t="s">
        <v>150</v>
      </c>
      <c r="Y49" s="44">
        <v>1980</v>
      </c>
      <c r="Z49" s="1" t="s">
        <v>47</v>
      </c>
    </row>
    <row r="50" spans="1:26" ht="63.75" x14ac:dyDescent="0.25">
      <c r="A50" s="42">
        <v>29956</v>
      </c>
      <c r="B50" s="46" t="s">
        <v>291</v>
      </c>
      <c r="C50" s="44">
        <v>1</v>
      </c>
      <c r="D50" s="44" t="s">
        <v>292</v>
      </c>
      <c r="E50" s="44" t="s">
        <v>132</v>
      </c>
      <c r="F50" s="44"/>
      <c r="G50" s="44"/>
      <c r="H50" s="44"/>
      <c r="I50" s="44"/>
      <c r="J50" s="44" t="s">
        <v>136</v>
      </c>
      <c r="K50" s="42" t="s">
        <v>137</v>
      </c>
      <c r="L50" s="44" t="s">
        <v>285</v>
      </c>
      <c r="M50" s="44" t="s">
        <v>289</v>
      </c>
      <c r="N50" s="42" t="s">
        <v>140</v>
      </c>
      <c r="O50" s="44" t="s">
        <v>141</v>
      </c>
      <c r="P50" s="44" t="s">
        <v>142</v>
      </c>
      <c r="Q50" s="44" t="s">
        <v>143</v>
      </c>
      <c r="R50" s="44" t="s">
        <v>144</v>
      </c>
      <c r="S50" s="44" t="s">
        <v>145</v>
      </c>
      <c r="T50" s="44" t="s">
        <v>146</v>
      </c>
      <c r="U50" s="44" t="s">
        <v>147</v>
      </c>
      <c r="V50" s="44" t="s">
        <v>148</v>
      </c>
      <c r="W50" s="44" t="s">
        <v>290</v>
      </c>
      <c r="X50" s="44" t="s">
        <v>150</v>
      </c>
      <c r="Y50" s="44">
        <v>1980</v>
      </c>
      <c r="Z50" s="1" t="s">
        <v>48</v>
      </c>
    </row>
    <row r="51" spans="1:26" ht="63.75" x14ac:dyDescent="0.25">
      <c r="A51" s="42">
        <v>29956</v>
      </c>
      <c r="B51" s="46" t="s">
        <v>293</v>
      </c>
      <c r="C51" s="44">
        <v>1</v>
      </c>
      <c r="D51" s="44" t="s">
        <v>294</v>
      </c>
      <c r="E51" s="44" t="s">
        <v>132</v>
      </c>
      <c r="F51" s="44"/>
      <c r="G51" s="44"/>
      <c r="H51" s="44"/>
      <c r="I51" s="44"/>
      <c r="J51" s="44" t="s">
        <v>136</v>
      </c>
      <c r="K51" s="42" t="s">
        <v>137</v>
      </c>
      <c r="L51" s="44" t="s">
        <v>285</v>
      </c>
      <c r="M51" s="44" t="s">
        <v>295</v>
      </c>
      <c r="N51" s="42" t="s">
        <v>140</v>
      </c>
      <c r="O51" s="44" t="s">
        <v>141</v>
      </c>
      <c r="P51" s="44" t="s">
        <v>142</v>
      </c>
      <c r="Q51" s="44" t="s">
        <v>143</v>
      </c>
      <c r="R51" s="44" t="s">
        <v>144</v>
      </c>
      <c r="S51" s="44" t="s">
        <v>145</v>
      </c>
      <c r="T51" s="44" t="s">
        <v>146</v>
      </c>
      <c r="U51" s="44" t="s">
        <v>147</v>
      </c>
      <c r="V51" s="44" t="s">
        <v>148</v>
      </c>
      <c r="W51" s="44" t="s">
        <v>290</v>
      </c>
      <c r="X51" s="44" t="s">
        <v>150</v>
      </c>
      <c r="Y51" s="44">
        <v>1980</v>
      </c>
      <c r="Z51" s="1" t="s">
        <v>49</v>
      </c>
    </row>
    <row r="52" spans="1:26" ht="63.75" x14ac:dyDescent="0.25">
      <c r="A52" s="42">
        <v>29956</v>
      </c>
      <c r="B52" s="46" t="s">
        <v>296</v>
      </c>
      <c r="C52" s="44">
        <v>1</v>
      </c>
      <c r="D52" s="44" t="s">
        <v>297</v>
      </c>
      <c r="E52" s="44" t="s">
        <v>132</v>
      </c>
      <c r="F52" s="44"/>
      <c r="G52" s="44"/>
      <c r="H52" s="44"/>
      <c r="I52" s="44"/>
      <c r="J52" s="44" t="s">
        <v>136</v>
      </c>
      <c r="K52" s="42" t="s">
        <v>137</v>
      </c>
      <c r="L52" s="44" t="s">
        <v>285</v>
      </c>
      <c r="M52" s="44" t="s">
        <v>298</v>
      </c>
      <c r="N52" s="42" t="s">
        <v>140</v>
      </c>
      <c r="O52" s="44" t="s">
        <v>141</v>
      </c>
      <c r="P52" s="44" t="s">
        <v>142</v>
      </c>
      <c r="Q52" s="44" t="s">
        <v>143</v>
      </c>
      <c r="R52" s="44" t="s">
        <v>144</v>
      </c>
      <c r="S52" s="44" t="s">
        <v>145</v>
      </c>
      <c r="T52" s="44" t="s">
        <v>146</v>
      </c>
      <c r="U52" s="44" t="s">
        <v>147</v>
      </c>
      <c r="V52" s="44" t="s">
        <v>148</v>
      </c>
      <c r="W52" s="44" t="s">
        <v>290</v>
      </c>
      <c r="X52" s="44" t="s">
        <v>150</v>
      </c>
      <c r="Y52" s="44">
        <v>1980</v>
      </c>
      <c r="Z52" s="1" t="s">
        <v>50</v>
      </c>
    </row>
    <row r="53" spans="1:26" ht="63.75" x14ac:dyDescent="0.25">
      <c r="A53" s="42">
        <v>29956</v>
      </c>
      <c r="B53" s="46" t="s">
        <v>299</v>
      </c>
      <c r="C53" s="44">
        <v>1</v>
      </c>
      <c r="D53" s="44" t="s">
        <v>300</v>
      </c>
      <c r="E53" s="44" t="s">
        <v>132</v>
      </c>
      <c r="F53" s="44"/>
      <c r="G53" s="44"/>
      <c r="H53" s="44"/>
      <c r="I53" s="44"/>
      <c r="J53" s="44" t="s">
        <v>136</v>
      </c>
      <c r="K53" s="42" t="s">
        <v>137</v>
      </c>
      <c r="L53" s="44" t="s">
        <v>285</v>
      </c>
      <c r="M53" s="44"/>
      <c r="N53" s="42" t="s">
        <v>140</v>
      </c>
      <c r="O53" s="44" t="s">
        <v>141</v>
      </c>
      <c r="P53" s="44" t="s">
        <v>142</v>
      </c>
      <c r="Q53" s="44" t="s">
        <v>143</v>
      </c>
      <c r="R53" s="44" t="s">
        <v>144</v>
      </c>
      <c r="S53" s="44" t="s">
        <v>145</v>
      </c>
      <c r="T53" s="44" t="s">
        <v>146</v>
      </c>
      <c r="U53" s="44" t="s">
        <v>147</v>
      </c>
      <c r="V53" s="44" t="s">
        <v>148</v>
      </c>
      <c r="W53" s="44" t="s">
        <v>290</v>
      </c>
      <c r="X53" s="44" t="s">
        <v>150</v>
      </c>
      <c r="Y53" s="44">
        <v>1980</v>
      </c>
      <c r="Z53" s="1" t="s">
        <v>51</v>
      </c>
    </row>
    <row r="54" spans="1:26" ht="63.75" x14ac:dyDescent="0.25">
      <c r="A54" s="42">
        <v>29956</v>
      </c>
      <c r="B54" s="46" t="s">
        <v>301</v>
      </c>
      <c r="C54" s="44">
        <v>1</v>
      </c>
      <c r="D54" s="44" t="s">
        <v>302</v>
      </c>
      <c r="E54" s="44" t="s">
        <v>132</v>
      </c>
      <c r="F54" s="44" t="s">
        <v>303</v>
      </c>
      <c r="G54" s="44" t="s">
        <v>304</v>
      </c>
      <c r="H54" s="44"/>
      <c r="I54" s="44"/>
      <c r="J54" s="44" t="s">
        <v>136</v>
      </c>
      <c r="K54" s="42" t="s">
        <v>137</v>
      </c>
      <c r="L54" s="44" t="s">
        <v>285</v>
      </c>
      <c r="M54" s="44" t="s">
        <v>295</v>
      </c>
      <c r="N54" s="42" t="s">
        <v>140</v>
      </c>
      <c r="O54" s="44" t="s">
        <v>141</v>
      </c>
      <c r="P54" s="44" t="s">
        <v>142</v>
      </c>
      <c r="Q54" s="44" t="s">
        <v>143</v>
      </c>
      <c r="R54" s="44" t="s">
        <v>144</v>
      </c>
      <c r="S54" s="44" t="s">
        <v>145</v>
      </c>
      <c r="T54" s="44" t="s">
        <v>146</v>
      </c>
      <c r="U54" s="44" t="s">
        <v>147</v>
      </c>
      <c r="V54" s="44" t="s">
        <v>148</v>
      </c>
      <c r="W54" s="44" t="s">
        <v>290</v>
      </c>
      <c r="X54" s="44" t="s">
        <v>150</v>
      </c>
      <c r="Y54" s="44">
        <v>1980</v>
      </c>
      <c r="Z54" s="1" t="s">
        <v>52</v>
      </c>
    </row>
    <row r="55" spans="1:26" ht="76.5" x14ac:dyDescent="0.25">
      <c r="A55" s="42">
        <v>29956</v>
      </c>
      <c r="B55" s="46" t="s">
        <v>305</v>
      </c>
      <c r="C55" s="44">
        <v>1</v>
      </c>
      <c r="D55" s="44" t="s">
        <v>306</v>
      </c>
      <c r="E55" s="44" t="s">
        <v>132</v>
      </c>
      <c r="F55" s="44"/>
      <c r="G55" s="44"/>
      <c r="H55" s="44"/>
      <c r="I55" s="44"/>
      <c r="J55" s="44" t="s">
        <v>136</v>
      </c>
      <c r="K55" s="42" t="s">
        <v>137</v>
      </c>
      <c r="L55" s="44" t="s">
        <v>285</v>
      </c>
      <c r="M55" s="44" t="s">
        <v>307</v>
      </c>
      <c r="N55" s="42" t="s">
        <v>140</v>
      </c>
      <c r="O55" s="44" t="s">
        <v>141</v>
      </c>
      <c r="P55" s="44" t="s">
        <v>142</v>
      </c>
      <c r="Q55" s="44" t="s">
        <v>143</v>
      </c>
      <c r="R55" s="44" t="s">
        <v>144</v>
      </c>
      <c r="S55" s="44" t="s">
        <v>274</v>
      </c>
      <c r="T55" s="44" t="s">
        <v>275</v>
      </c>
      <c r="U55" s="44" t="s">
        <v>276</v>
      </c>
      <c r="V55" s="44" t="s">
        <v>148</v>
      </c>
      <c r="W55" s="44" t="s">
        <v>290</v>
      </c>
      <c r="X55" s="44" t="s">
        <v>150</v>
      </c>
      <c r="Y55" s="44">
        <v>1980</v>
      </c>
      <c r="Z55" s="1" t="s">
        <v>53</v>
      </c>
    </row>
    <row r="56" spans="1:26" ht="63.75" x14ac:dyDescent="0.25">
      <c r="A56" s="42">
        <v>29956</v>
      </c>
      <c r="B56" s="46" t="s">
        <v>308</v>
      </c>
      <c r="C56" s="44">
        <v>1</v>
      </c>
      <c r="D56" s="44" t="s">
        <v>309</v>
      </c>
      <c r="E56" s="44" t="s">
        <v>132</v>
      </c>
      <c r="F56" s="44"/>
      <c r="G56" s="44"/>
      <c r="H56" s="44"/>
      <c r="I56" s="44"/>
      <c r="J56" s="44" t="s">
        <v>136</v>
      </c>
      <c r="K56" s="42" t="s">
        <v>137</v>
      </c>
      <c r="L56" s="44" t="s">
        <v>285</v>
      </c>
      <c r="M56" s="44" t="s">
        <v>307</v>
      </c>
      <c r="N56" s="42" t="s">
        <v>140</v>
      </c>
      <c r="O56" s="44" t="s">
        <v>141</v>
      </c>
      <c r="P56" s="44" t="s">
        <v>142</v>
      </c>
      <c r="Q56" s="44" t="s">
        <v>143</v>
      </c>
      <c r="R56" s="44" t="s">
        <v>144</v>
      </c>
      <c r="S56" s="44" t="s">
        <v>274</v>
      </c>
      <c r="T56" s="44" t="s">
        <v>275</v>
      </c>
      <c r="U56" s="44" t="s">
        <v>276</v>
      </c>
      <c r="V56" s="44" t="s">
        <v>148</v>
      </c>
      <c r="W56" s="44" t="s">
        <v>290</v>
      </c>
      <c r="X56" s="44" t="s">
        <v>150</v>
      </c>
      <c r="Y56" s="44">
        <v>1980</v>
      </c>
      <c r="Z56" s="1" t="s">
        <v>54</v>
      </c>
    </row>
    <row r="57" spans="1:26" ht="63.75" x14ac:dyDescent="0.25">
      <c r="A57" s="42">
        <v>29956</v>
      </c>
      <c r="B57" s="46" t="s">
        <v>310</v>
      </c>
      <c r="C57" s="44">
        <v>1</v>
      </c>
      <c r="D57" s="44" t="s">
        <v>311</v>
      </c>
      <c r="E57" s="44" t="s">
        <v>132</v>
      </c>
      <c r="F57" s="44"/>
      <c r="G57" s="44"/>
      <c r="H57" s="44"/>
      <c r="I57" s="44"/>
      <c r="J57" s="44" t="s">
        <v>136</v>
      </c>
      <c r="K57" s="42" t="s">
        <v>137</v>
      </c>
      <c r="L57" s="44" t="s">
        <v>285</v>
      </c>
      <c r="M57" s="44" t="s">
        <v>307</v>
      </c>
      <c r="N57" s="42" t="s">
        <v>140</v>
      </c>
      <c r="O57" s="44" t="s">
        <v>141</v>
      </c>
      <c r="P57" s="44" t="s">
        <v>142</v>
      </c>
      <c r="Q57" s="44" t="s">
        <v>143</v>
      </c>
      <c r="R57" s="44" t="s">
        <v>144</v>
      </c>
      <c r="S57" s="44" t="s">
        <v>274</v>
      </c>
      <c r="T57" s="44" t="s">
        <v>275</v>
      </c>
      <c r="U57" s="44" t="s">
        <v>276</v>
      </c>
      <c r="V57" s="44" t="s">
        <v>148</v>
      </c>
      <c r="W57" s="44" t="s">
        <v>290</v>
      </c>
      <c r="X57" s="44" t="s">
        <v>150</v>
      </c>
      <c r="Y57" s="44">
        <v>1980</v>
      </c>
      <c r="Z57" s="1" t="s">
        <v>61</v>
      </c>
    </row>
    <row r="58" spans="1:26" ht="63.75" x14ac:dyDescent="0.25">
      <c r="A58" s="42">
        <v>29956</v>
      </c>
      <c r="B58" s="46" t="s">
        <v>312</v>
      </c>
      <c r="C58" s="44">
        <v>10</v>
      </c>
      <c r="D58" s="44" t="s">
        <v>313</v>
      </c>
      <c r="E58" s="44" t="s">
        <v>132</v>
      </c>
      <c r="F58" s="44" t="s">
        <v>133</v>
      </c>
      <c r="G58" s="44" t="s">
        <v>134</v>
      </c>
      <c r="H58" s="44" t="s">
        <v>135</v>
      </c>
      <c r="I58" s="44">
        <v>1986</v>
      </c>
      <c r="J58" s="44" t="s">
        <v>136</v>
      </c>
      <c r="K58" s="42" t="s">
        <v>137</v>
      </c>
      <c r="L58" s="44" t="s">
        <v>138</v>
      </c>
      <c r="M58" s="44" t="s">
        <v>139</v>
      </c>
      <c r="N58" s="42" t="s">
        <v>140</v>
      </c>
      <c r="O58" s="44" t="s">
        <v>141</v>
      </c>
      <c r="P58" s="44" t="s">
        <v>142</v>
      </c>
      <c r="Q58" s="44" t="s">
        <v>143</v>
      </c>
      <c r="R58" s="44" t="s">
        <v>144</v>
      </c>
      <c r="S58" s="44" t="s">
        <v>145</v>
      </c>
      <c r="T58" s="44" t="s">
        <v>146</v>
      </c>
      <c r="U58" s="44" t="s">
        <v>147</v>
      </c>
      <c r="V58" s="44" t="s">
        <v>148</v>
      </c>
      <c r="W58" s="44"/>
      <c r="X58" s="44" t="s">
        <v>150</v>
      </c>
      <c r="Y58" s="44">
        <v>1980</v>
      </c>
      <c r="Z58" s="1" t="s">
        <v>55</v>
      </c>
    </row>
    <row r="59" spans="1:26" ht="63.75" x14ac:dyDescent="0.25">
      <c r="A59" s="42">
        <v>29956</v>
      </c>
      <c r="B59" s="46" t="s">
        <v>314</v>
      </c>
      <c r="C59" s="44">
        <v>1</v>
      </c>
      <c r="D59" s="44" t="s">
        <v>315</v>
      </c>
      <c r="E59" s="44" t="s">
        <v>132</v>
      </c>
      <c r="F59" s="44" t="s">
        <v>133</v>
      </c>
      <c r="G59" s="44" t="s">
        <v>134</v>
      </c>
      <c r="H59" s="44" t="s">
        <v>135</v>
      </c>
      <c r="I59" s="44">
        <v>1986</v>
      </c>
      <c r="J59" s="44" t="s">
        <v>136</v>
      </c>
      <c r="K59" s="42" t="s">
        <v>137</v>
      </c>
      <c r="L59" s="44" t="s">
        <v>138</v>
      </c>
      <c r="M59" s="44" t="s">
        <v>139</v>
      </c>
      <c r="N59" s="42" t="s">
        <v>140</v>
      </c>
      <c r="O59" s="44" t="s">
        <v>141</v>
      </c>
      <c r="P59" s="44" t="s">
        <v>142</v>
      </c>
      <c r="Q59" s="44" t="s">
        <v>143</v>
      </c>
      <c r="R59" s="44" t="s">
        <v>144</v>
      </c>
      <c r="S59" s="44" t="s">
        <v>145</v>
      </c>
      <c r="T59" s="44" t="s">
        <v>146</v>
      </c>
      <c r="U59" s="44" t="s">
        <v>147</v>
      </c>
      <c r="V59" s="44" t="s">
        <v>148</v>
      </c>
      <c r="W59" s="44"/>
      <c r="X59" s="44" t="s">
        <v>150</v>
      </c>
      <c r="Y59" s="44">
        <v>1980</v>
      </c>
      <c r="Z59" s="1" t="s">
        <v>56</v>
      </c>
    </row>
    <row r="60" spans="1:26" ht="63.75" x14ac:dyDescent="0.25">
      <c r="A60" s="42">
        <v>29956</v>
      </c>
      <c r="B60" s="46" t="s">
        <v>316</v>
      </c>
      <c r="C60" s="44">
        <v>1</v>
      </c>
      <c r="D60" s="44" t="s">
        <v>317</v>
      </c>
      <c r="E60" s="44" t="s">
        <v>132</v>
      </c>
      <c r="F60" s="44" t="s">
        <v>133</v>
      </c>
      <c r="G60" s="44" t="s">
        <v>134</v>
      </c>
      <c r="H60" s="44" t="s">
        <v>135</v>
      </c>
      <c r="I60" s="44">
        <v>1986</v>
      </c>
      <c r="J60" s="44" t="s">
        <v>136</v>
      </c>
      <c r="K60" s="42" t="s">
        <v>137</v>
      </c>
      <c r="L60" s="44" t="s">
        <v>138</v>
      </c>
      <c r="M60" s="44" t="s">
        <v>139</v>
      </c>
      <c r="N60" s="42" t="s">
        <v>140</v>
      </c>
      <c r="O60" s="44" t="s">
        <v>141</v>
      </c>
      <c r="P60" s="44" t="s">
        <v>142</v>
      </c>
      <c r="Q60" s="44" t="s">
        <v>143</v>
      </c>
      <c r="R60" s="44" t="s">
        <v>144</v>
      </c>
      <c r="S60" s="44" t="s">
        <v>145</v>
      </c>
      <c r="T60" s="44" t="s">
        <v>146</v>
      </c>
      <c r="U60" s="44" t="s">
        <v>147</v>
      </c>
      <c r="V60" s="44" t="s">
        <v>148</v>
      </c>
      <c r="W60" s="44"/>
      <c r="X60" s="44" t="s">
        <v>150</v>
      </c>
      <c r="Y60" s="44">
        <v>1980</v>
      </c>
      <c r="Z60" s="1" t="s">
        <v>57</v>
      </c>
    </row>
    <row r="61" spans="1:26" ht="63.75" x14ac:dyDescent="0.25">
      <c r="A61" s="42">
        <v>29956</v>
      </c>
      <c r="B61" s="46" t="s">
        <v>318</v>
      </c>
      <c r="C61" s="44">
        <v>37</v>
      </c>
      <c r="D61" s="44" t="s">
        <v>319</v>
      </c>
      <c r="E61" s="44" t="s">
        <v>132</v>
      </c>
      <c r="F61" s="44" t="s">
        <v>133</v>
      </c>
      <c r="G61" s="44" t="s">
        <v>134</v>
      </c>
      <c r="H61" s="44" t="s">
        <v>135</v>
      </c>
      <c r="I61" s="44">
        <v>1986</v>
      </c>
      <c r="J61" s="44" t="s">
        <v>136</v>
      </c>
      <c r="K61" s="42" t="s">
        <v>137</v>
      </c>
      <c r="L61" s="44" t="s">
        <v>138</v>
      </c>
      <c r="M61" s="44" t="s">
        <v>139</v>
      </c>
      <c r="N61" s="42" t="s">
        <v>140</v>
      </c>
      <c r="O61" s="44" t="s">
        <v>141</v>
      </c>
      <c r="P61" s="44" t="s">
        <v>142</v>
      </c>
      <c r="Q61" s="44" t="s">
        <v>143</v>
      </c>
      <c r="R61" s="44" t="s">
        <v>144</v>
      </c>
      <c r="S61" s="44" t="s">
        <v>145</v>
      </c>
      <c r="T61" s="44" t="s">
        <v>146</v>
      </c>
      <c r="U61" s="44" t="s">
        <v>147</v>
      </c>
      <c r="V61" s="44" t="s">
        <v>148</v>
      </c>
      <c r="W61" s="44"/>
      <c r="X61" s="44" t="s">
        <v>150</v>
      </c>
      <c r="Y61" s="44">
        <v>1980</v>
      </c>
      <c r="Z61" s="1" t="s">
        <v>58</v>
      </c>
    </row>
    <row r="62" spans="1:26" ht="63.75" x14ac:dyDescent="0.25">
      <c r="A62" s="42">
        <v>29956</v>
      </c>
      <c r="B62" s="46" t="s">
        <v>320</v>
      </c>
      <c r="C62" s="44">
        <v>8</v>
      </c>
      <c r="D62" s="44" t="s">
        <v>321</v>
      </c>
      <c r="E62" s="44" t="s">
        <v>132</v>
      </c>
      <c r="F62" s="44" t="s">
        <v>133</v>
      </c>
      <c r="G62" s="44" t="s">
        <v>134</v>
      </c>
      <c r="H62" s="44" t="s">
        <v>135</v>
      </c>
      <c r="I62" s="44">
        <v>1986</v>
      </c>
      <c r="J62" s="44" t="s">
        <v>136</v>
      </c>
      <c r="K62" s="42" t="s">
        <v>137</v>
      </c>
      <c r="L62" s="44" t="s">
        <v>138</v>
      </c>
      <c r="M62" s="44" t="s">
        <v>139</v>
      </c>
      <c r="N62" s="42" t="s">
        <v>140</v>
      </c>
      <c r="O62" s="44" t="s">
        <v>141</v>
      </c>
      <c r="P62" s="44" t="s">
        <v>142</v>
      </c>
      <c r="Q62" s="44" t="s">
        <v>143</v>
      </c>
      <c r="R62" s="44" t="s">
        <v>144</v>
      </c>
      <c r="S62" s="44" t="s">
        <v>145</v>
      </c>
      <c r="T62" s="44" t="s">
        <v>146</v>
      </c>
      <c r="U62" s="44" t="s">
        <v>147</v>
      </c>
      <c r="V62" s="44" t="s">
        <v>148</v>
      </c>
      <c r="W62" s="44"/>
      <c r="X62" s="44" t="s">
        <v>150</v>
      </c>
      <c r="Y62" s="44">
        <v>1980</v>
      </c>
      <c r="Z62" s="1" t="s">
        <v>59</v>
      </c>
    </row>
    <row r="63" spans="1:26" ht="63.75" x14ac:dyDescent="0.25">
      <c r="A63" s="42">
        <v>29956</v>
      </c>
      <c r="B63" s="46" t="s">
        <v>322</v>
      </c>
      <c r="C63" s="44">
        <v>6</v>
      </c>
      <c r="D63" s="44" t="s">
        <v>323</v>
      </c>
      <c r="E63" s="44" t="s">
        <v>132</v>
      </c>
      <c r="F63" s="44" t="s">
        <v>133</v>
      </c>
      <c r="G63" s="44" t="s">
        <v>134</v>
      </c>
      <c r="H63" s="44" t="s">
        <v>135</v>
      </c>
      <c r="I63" s="44">
        <v>1986</v>
      </c>
      <c r="J63" s="44" t="s">
        <v>136</v>
      </c>
      <c r="K63" s="42" t="s">
        <v>137</v>
      </c>
      <c r="L63" s="44" t="s">
        <v>138</v>
      </c>
      <c r="M63" s="44" t="s">
        <v>139</v>
      </c>
      <c r="N63" s="42" t="s">
        <v>140</v>
      </c>
      <c r="O63" s="44" t="s">
        <v>141</v>
      </c>
      <c r="P63" s="44" t="s">
        <v>142</v>
      </c>
      <c r="Q63" s="44" t="s">
        <v>143</v>
      </c>
      <c r="R63" s="44" t="s">
        <v>144</v>
      </c>
      <c r="S63" s="44" t="s">
        <v>145</v>
      </c>
      <c r="T63" s="44" t="s">
        <v>146</v>
      </c>
      <c r="U63" s="44" t="s">
        <v>147</v>
      </c>
      <c r="V63" s="44" t="s">
        <v>148</v>
      </c>
      <c r="W63" s="44"/>
      <c r="X63" s="44" t="s">
        <v>150</v>
      </c>
      <c r="Y63" s="44">
        <v>1980</v>
      </c>
      <c r="Z63" s="1" t="s">
        <v>60</v>
      </c>
    </row>
    <row r="64" spans="1:26" ht="63.75" x14ac:dyDescent="0.25">
      <c r="A64" s="42">
        <v>29956</v>
      </c>
      <c r="B64" s="46" t="s">
        <v>324</v>
      </c>
      <c r="C64" s="44">
        <v>25</v>
      </c>
      <c r="D64" s="44" t="s">
        <v>325</v>
      </c>
      <c r="E64" s="44" t="s">
        <v>132</v>
      </c>
      <c r="F64" s="44" t="s">
        <v>133</v>
      </c>
      <c r="G64" s="44" t="s">
        <v>134</v>
      </c>
      <c r="H64" s="44" t="s">
        <v>135</v>
      </c>
      <c r="I64" s="44">
        <v>1986</v>
      </c>
      <c r="J64" s="44" t="s">
        <v>136</v>
      </c>
      <c r="K64" s="42" t="s">
        <v>137</v>
      </c>
      <c r="L64" s="44" t="s">
        <v>138</v>
      </c>
      <c r="M64" s="44" t="s">
        <v>139</v>
      </c>
      <c r="N64" s="42" t="s">
        <v>140</v>
      </c>
      <c r="O64" s="44" t="s">
        <v>141</v>
      </c>
      <c r="P64" s="44" t="s">
        <v>142</v>
      </c>
      <c r="Q64" s="44" t="s">
        <v>143</v>
      </c>
      <c r="R64" s="44" t="s">
        <v>144</v>
      </c>
      <c r="S64" s="44" t="s">
        <v>145</v>
      </c>
      <c r="T64" s="44" t="s">
        <v>146</v>
      </c>
      <c r="U64" s="44" t="s">
        <v>147</v>
      </c>
      <c r="V64" s="44" t="s">
        <v>148</v>
      </c>
      <c r="W64" s="44"/>
      <c r="X64" s="44" t="s">
        <v>150</v>
      </c>
      <c r="Y64" s="44">
        <v>1980</v>
      </c>
      <c r="Z64" s="1" t="s">
        <v>73</v>
      </c>
    </row>
    <row r="65" spans="1:25" ht="63.75" x14ac:dyDescent="0.25">
      <c r="A65" s="42">
        <v>29956</v>
      </c>
      <c r="B65" s="46" t="s">
        <v>326</v>
      </c>
      <c r="C65" s="44">
        <v>23</v>
      </c>
      <c r="D65" s="44" t="s">
        <v>327</v>
      </c>
      <c r="E65" s="44" t="s">
        <v>132</v>
      </c>
      <c r="F65" s="44" t="s">
        <v>133</v>
      </c>
      <c r="G65" s="44" t="s">
        <v>134</v>
      </c>
      <c r="H65" s="44" t="s">
        <v>135</v>
      </c>
      <c r="I65" s="44">
        <v>1986</v>
      </c>
      <c r="J65" s="44" t="s">
        <v>136</v>
      </c>
      <c r="K65" s="42" t="s">
        <v>137</v>
      </c>
      <c r="L65" s="44" t="s">
        <v>138</v>
      </c>
      <c r="M65" s="44" t="s">
        <v>139</v>
      </c>
      <c r="N65" s="42" t="s">
        <v>140</v>
      </c>
      <c r="O65" s="44" t="s">
        <v>141</v>
      </c>
      <c r="P65" s="44" t="s">
        <v>142</v>
      </c>
      <c r="Q65" s="44" t="s">
        <v>143</v>
      </c>
      <c r="R65" s="44" t="s">
        <v>144</v>
      </c>
      <c r="S65" s="44" t="s">
        <v>145</v>
      </c>
      <c r="T65" s="44" t="s">
        <v>146</v>
      </c>
      <c r="U65" s="44" t="s">
        <v>147</v>
      </c>
      <c r="V65" s="44" t="s">
        <v>148</v>
      </c>
      <c r="W65" s="44"/>
      <c r="X65" s="44" t="s">
        <v>150</v>
      </c>
      <c r="Y65" s="44">
        <v>1980</v>
      </c>
    </row>
    <row r="66" spans="1:25" ht="63.75" x14ac:dyDescent="0.25">
      <c r="A66" s="42">
        <v>29956</v>
      </c>
      <c r="B66" s="46" t="s">
        <v>328</v>
      </c>
      <c r="C66" s="44">
        <v>12</v>
      </c>
      <c r="D66" s="44" t="s">
        <v>329</v>
      </c>
      <c r="E66" s="44" t="s">
        <v>132</v>
      </c>
      <c r="F66" s="44" t="s">
        <v>133</v>
      </c>
      <c r="G66" s="44" t="s">
        <v>134</v>
      </c>
      <c r="H66" s="44" t="s">
        <v>135</v>
      </c>
      <c r="I66" s="44">
        <v>1986</v>
      </c>
      <c r="J66" s="44" t="s">
        <v>136</v>
      </c>
      <c r="K66" s="42" t="s">
        <v>137</v>
      </c>
      <c r="L66" s="44" t="s">
        <v>138</v>
      </c>
      <c r="M66" s="44" t="s">
        <v>139</v>
      </c>
      <c r="N66" s="42" t="s">
        <v>140</v>
      </c>
      <c r="O66" s="44" t="s">
        <v>141</v>
      </c>
      <c r="P66" s="44" t="s">
        <v>142</v>
      </c>
      <c r="Q66" s="44" t="s">
        <v>143</v>
      </c>
      <c r="R66" s="44" t="s">
        <v>144</v>
      </c>
      <c r="S66" s="44" t="s">
        <v>145</v>
      </c>
      <c r="T66" s="44" t="s">
        <v>146</v>
      </c>
      <c r="U66" s="44" t="s">
        <v>147</v>
      </c>
      <c r="V66" s="44" t="s">
        <v>148</v>
      </c>
      <c r="W66" s="44"/>
      <c r="X66" s="44" t="s">
        <v>150</v>
      </c>
      <c r="Y66" s="44">
        <v>1980</v>
      </c>
    </row>
    <row r="67" spans="1:25" ht="63.75" x14ac:dyDescent="0.25">
      <c r="A67" s="42">
        <v>29956</v>
      </c>
      <c r="B67" s="46" t="s">
        <v>330</v>
      </c>
      <c r="C67" s="44">
        <v>4</v>
      </c>
      <c r="D67" s="44" t="s">
        <v>331</v>
      </c>
      <c r="E67" s="44" t="s">
        <v>132</v>
      </c>
      <c r="F67" s="44" t="s">
        <v>133</v>
      </c>
      <c r="G67" s="44" t="s">
        <v>134</v>
      </c>
      <c r="H67" s="44" t="s">
        <v>135</v>
      </c>
      <c r="I67" s="44">
        <v>1986</v>
      </c>
      <c r="J67" s="44" t="s">
        <v>136</v>
      </c>
      <c r="K67" s="42" t="s">
        <v>137</v>
      </c>
      <c r="L67" s="44" t="s">
        <v>138</v>
      </c>
      <c r="M67" s="44" t="s">
        <v>139</v>
      </c>
      <c r="N67" s="42" t="s">
        <v>140</v>
      </c>
      <c r="O67" s="44" t="s">
        <v>141</v>
      </c>
      <c r="P67" s="44" t="s">
        <v>142</v>
      </c>
      <c r="Q67" s="44" t="s">
        <v>143</v>
      </c>
      <c r="R67" s="44" t="s">
        <v>144</v>
      </c>
      <c r="S67" s="44" t="s">
        <v>145</v>
      </c>
      <c r="T67" s="44" t="s">
        <v>146</v>
      </c>
      <c r="U67" s="44" t="s">
        <v>147</v>
      </c>
      <c r="V67" s="44" t="s">
        <v>148</v>
      </c>
      <c r="W67" s="44"/>
      <c r="X67" s="44" t="s">
        <v>150</v>
      </c>
      <c r="Y67" s="44">
        <v>1980</v>
      </c>
    </row>
    <row r="68" spans="1:25" ht="63.75" x14ac:dyDescent="0.25">
      <c r="A68" s="42">
        <v>29956</v>
      </c>
      <c r="B68" s="46" t="s">
        <v>332</v>
      </c>
      <c r="C68" s="44">
        <v>1</v>
      </c>
      <c r="D68" s="44" t="s">
        <v>333</v>
      </c>
      <c r="E68" s="44" t="s">
        <v>132</v>
      </c>
      <c r="F68" s="44" t="s">
        <v>133</v>
      </c>
      <c r="G68" s="44" t="s">
        <v>134</v>
      </c>
      <c r="H68" s="44" t="s">
        <v>135</v>
      </c>
      <c r="I68" s="44">
        <v>1986</v>
      </c>
      <c r="J68" s="44" t="s">
        <v>136</v>
      </c>
      <c r="K68" s="42" t="s">
        <v>137</v>
      </c>
      <c r="L68" s="44" t="s">
        <v>138</v>
      </c>
      <c r="M68" s="44" t="s">
        <v>139</v>
      </c>
      <c r="N68" s="42" t="s">
        <v>140</v>
      </c>
      <c r="O68" s="44" t="s">
        <v>141</v>
      </c>
      <c r="P68" s="44" t="s">
        <v>142</v>
      </c>
      <c r="Q68" s="44" t="s">
        <v>143</v>
      </c>
      <c r="R68" s="44" t="s">
        <v>144</v>
      </c>
      <c r="S68" s="44" t="s">
        <v>145</v>
      </c>
      <c r="T68" s="44" t="s">
        <v>146</v>
      </c>
      <c r="U68" s="44" t="s">
        <v>147</v>
      </c>
      <c r="V68" s="44" t="s">
        <v>148</v>
      </c>
      <c r="W68" s="44"/>
      <c r="X68" s="44" t="s">
        <v>150</v>
      </c>
      <c r="Y68" s="44">
        <v>1980</v>
      </c>
    </row>
    <row r="69" spans="1:25" ht="63.75" x14ac:dyDescent="0.25">
      <c r="A69" s="42">
        <v>29956</v>
      </c>
      <c r="B69" s="46" t="s">
        <v>334</v>
      </c>
      <c r="C69" s="44">
        <v>7</v>
      </c>
      <c r="D69" s="44" t="s">
        <v>335</v>
      </c>
      <c r="E69" s="44" t="s">
        <v>132</v>
      </c>
      <c r="F69" s="44" t="s">
        <v>133</v>
      </c>
      <c r="G69" s="44" t="s">
        <v>134</v>
      </c>
      <c r="H69" s="44" t="s">
        <v>135</v>
      </c>
      <c r="I69" s="44">
        <v>1986</v>
      </c>
      <c r="J69" s="44" t="s">
        <v>136</v>
      </c>
      <c r="K69" s="42" t="s">
        <v>137</v>
      </c>
      <c r="L69" s="44" t="s">
        <v>138</v>
      </c>
      <c r="M69" s="44" t="s">
        <v>139</v>
      </c>
      <c r="N69" s="42" t="s">
        <v>140</v>
      </c>
      <c r="O69" s="44" t="s">
        <v>141</v>
      </c>
      <c r="P69" s="44" t="s">
        <v>142</v>
      </c>
      <c r="Q69" s="44" t="s">
        <v>143</v>
      </c>
      <c r="R69" s="44" t="s">
        <v>144</v>
      </c>
      <c r="S69" s="44" t="s">
        <v>145</v>
      </c>
      <c r="T69" s="44" t="s">
        <v>146</v>
      </c>
      <c r="U69" s="44" t="s">
        <v>147</v>
      </c>
      <c r="V69" s="44" t="s">
        <v>148</v>
      </c>
      <c r="W69" s="44"/>
      <c r="X69" s="44" t="s">
        <v>150</v>
      </c>
      <c r="Y69" s="44">
        <v>1980</v>
      </c>
    </row>
    <row r="70" spans="1:25" ht="63.75" x14ac:dyDescent="0.25">
      <c r="A70" s="42">
        <v>29956</v>
      </c>
      <c r="B70" s="46" t="s">
        <v>336</v>
      </c>
      <c r="C70" s="44">
        <v>1</v>
      </c>
      <c r="D70" s="44" t="s">
        <v>337</v>
      </c>
      <c r="E70" s="44" t="s">
        <v>132</v>
      </c>
      <c r="F70" s="44" t="s">
        <v>133</v>
      </c>
      <c r="G70" s="44" t="s">
        <v>134</v>
      </c>
      <c r="H70" s="44" t="s">
        <v>135</v>
      </c>
      <c r="I70" s="44">
        <v>1986</v>
      </c>
      <c r="J70" s="44" t="s">
        <v>136</v>
      </c>
      <c r="K70" s="42" t="s">
        <v>137</v>
      </c>
      <c r="L70" s="44" t="s">
        <v>138</v>
      </c>
      <c r="M70" s="44" t="s">
        <v>139</v>
      </c>
      <c r="N70" s="42" t="s">
        <v>140</v>
      </c>
      <c r="O70" s="44" t="s">
        <v>141</v>
      </c>
      <c r="P70" s="44" t="s">
        <v>142</v>
      </c>
      <c r="Q70" s="44" t="s">
        <v>143</v>
      </c>
      <c r="R70" s="44" t="s">
        <v>144</v>
      </c>
      <c r="S70" s="44" t="s">
        <v>145</v>
      </c>
      <c r="T70" s="44" t="s">
        <v>146</v>
      </c>
      <c r="U70" s="44" t="s">
        <v>147</v>
      </c>
      <c r="V70" s="44" t="s">
        <v>148</v>
      </c>
      <c r="W70" s="44"/>
      <c r="X70" s="44" t="s">
        <v>150</v>
      </c>
      <c r="Y70" s="44">
        <v>1980</v>
      </c>
    </row>
    <row r="71" spans="1:25" ht="63.75" x14ac:dyDescent="0.25">
      <c r="A71" s="42">
        <v>29956</v>
      </c>
      <c r="B71" s="46" t="s">
        <v>338</v>
      </c>
      <c r="C71" s="44">
        <v>6</v>
      </c>
      <c r="D71" s="44" t="s">
        <v>339</v>
      </c>
      <c r="E71" s="44" t="s">
        <v>132</v>
      </c>
      <c r="F71" s="44" t="s">
        <v>133</v>
      </c>
      <c r="G71" s="44" t="s">
        <v>134</v>
      </c>
      <c r="H71" s="44" t="s">
        <v>135</v>
      </c>
      <c r="I71" s="44">
        <v>1986</v>
      </c>
      <c r="J71" s="44" t="s">
        <v>136</v>
      </c>
      <c r="K71" s="42" t="s">
        <v>137</v>
      </c>
      <c r="L71" s="44" t="s">
        <v>138</v>
      </c>
      <c r="M71" s="44" t="s">
        <v>139</v>
      </c>
      <c r="N71" s="42" t="s">
        <v>140</v>
      </c>
      <c r="O71" s="44" t="s">
        <v>141</v>
      </c>
      <c r="P71" s="44" t="s">
        <v>142</v>
      </c>
      <c r="Q71" s="44" t="s">
        <v>143</v>
      </c>
      <c r="R71" s="44" t="s">
        <v>144</v>
      </c>
      <c r="S71" s="44" t="s">
        <v>145</v>
      </c>
      <c r="T71" s="44" t="s">
        <v>146</v>
      </c>
      <c r="U71" s="44" t="s">
        <v>147</v>
      </c>
      <c r="V71" s="44" t="s">
        <v>148</v>
      </c>
      <c r="W71" s="44"/>
      <c r="X71" s="44" t="s">
        <v>150</v>
      </c>
      <c r="Y71" s="44">
        <v>1980</v>
      </c>
    </row>
    <row r="72" spans="1:25" ht="63.75" x14ac:dyDescent="0.25">
      <c r="A72" s="42">
        <v>29956</v>
      </c>
      <c r="B72" s="46" t="s">
        <v>340</v>
      </c>
      <c r="C72" s="44">
        <v>14</v>
      </c>
      <c r="D72" s="44" t="s">
        <v>341</v>
      </c>
      <c r="E72" s="44" t="s">
        <v>132</v>
      </c>
      <c r="F72" s="44" t="s">
        <v>162</v>
      </c>
      <c r="G72" s="44" t="s">
        <v>227</v>
      </c>
      <c r="H72" s="44"/>
      <c r="I72" s="44"/>
      <c r="J72" s="44" t="s">
        <v>136</v>
      </c>
      <c r="K72" s="42" t="s">
        <v>137</v>
      </c>
      <c r="L72" s="44" t="s">
        <v>138</v>
      </c>
      <c r="M72" s="44" t="s">
        <v>139</v>
      </c>
      <c r="N72" s="42" t="s">
        <v>140</v>
      </c>
      <c r="O72" s="44" t="s">
        <v>141</v>
      </c>
      <c r="P72" s="44" t="s">
        <v>142</v>
      </c>
      <c r="Q72" s="44" t="s">
        <v>143</v>
      </c>
      <c r="R72" s="44" t="s">
        <v>144</v>
      </c>
      <c r="S72" s="44" t="s">
        <v>145</v>
      </c>
      <c r="T72" s="44" t="s">
        <v>146</v>
      </c>
      <c r="U72" s="44" t="s">
        <v>147</v>
      </c>
      <c r="V72" s="44" t="s">
        <v>148</v>
      </c>
      <c r="W72" s="44"/>
      <c r="X72" s="44" t="s">
        <v>150</v>
      </c>
      <c r="Y72" s="44">
        <v>1980</v>
      </c>
    </row>
    <row r="73" spans="1:25" ht="63.75" x14ac:dyDescent="0.25">
      <c r="A73" s="42">
        <v>29956</v>
      </c>
      <c r="B73" s="46" t="s">
        <v>342</v>
      </c>
      <c r="C73" s="44">
        <v>1</v>
      </c>
      <c r="D73" s="44" t="s">
        <v>343</v>
      </c>
      <c r="E73" s="44" t="s">
        <v>132</v>
      </c>
      <c r="F73" s="44" t="s">
        <v>162</v>
      </c>
      <c r="G73" s="44" t="s">
        <v>227</v>
      </c>
      <c r="H73" s="44"/>
      <c r="I73" s="44"/>
      <c r="J73" s="44" t="s">
        <v>136</v>
      </c>
      <c r="K73" s="42" t="s">
        <v>137</v>
      </c>
      <c r="L73" s="44" t="s">
        <v>138</v>
      </c>
      <c r="M73" s="44" t="s">
        <v>139</v>
      </c>
      <c r="N73" s="42" t="s">
        <v>140</v>
      </c>
      <c r="O73" s="44" t="s">
        <v>141</v>
      </c>
      <c r="P73" s="44" t="s">
        <v>142</v>
      </c>
      <c r="Q73" s="44" t="s">
        <v>143</v>
      </c>
      <c r="R73" s="44" t="s">
        <v>144</v>
      </c>
      <c r="S73" s="44" t="s">
        <v>145</v>
      </c>
      <c r="T73" s="44" t="s">
        <v>146</v>
      </c>
      <c r="U73" s="44" t="s">
        <v>147</v>
      </c>
      <c r="V73" s="44" t="s">
        <v>148</v>
      </c>
      <c r="W73" s="44"/>
      <c r="X73" s="44" t="s">
        <v>150</v>
      </c>
      <c r="Y73" s="44">
        <v>1980</v>
      </c>
    </row>
    <row r="74" spans="1:25" ht="63.75" x14ac:dyDescent="0.25">
      <c r="A74" s="42">
        <v>29956</v>
      </c>
      <c r="B74" s="46" t="s">
        <v>344</v>
      </c>
      <c r="C74" s="44">
        <v>35</v>
      </c>
      <c r="D74" s="44" t="s">
        <v>345</v>
      </c>
      <c r="E74" s="44" t="s">
        <v>132</v>
      </c>
      <c r="F74" s="44" t="s">
        <v>162</v>
      </c>
      <c r="G74" s="44" t="s">
        <v>227</v>
      </c>
      <c r="H74" s="44"/>
      <c r="I74" s="44"/>
      <c r="J74" s="44" t="s">
        <v>136</v>
      </c>
      <c r="K74" s="42" t="s">
        <v>137</v>
      </c>
      <c r="L74" s="44" t="s">
        <v>138</v>
      </c>
      <c r="M74" s="44" t="s">
        <v>139</v>
      </c>
      <c r="N74" s="42" t="s">
        <v>140</v>
      </c>
      <c r="O74" s="44" t="s">
        <v>141</v>
      </c>
      <c r="P74" s="44" t="s">
        <v>142</v>
      </c>
      <c r="Q74" s="44" t="s">
        <v>143</v>
      </c>
      <c r="R74" s="44" t="s">
        <v>144</v>
      </c>
      <c r="S74" s="44" t="s">
        <v>145</v>
      </c>
      <c r="T74" s="44" t="s">
        <v>146</v>
      </c>
      <c r="U74" s="44" t="s">
        <v>147</v>
      </c>
      <c r="V74" s="44" t="s">
        <v>148</v>
      </c>
      <c r="W74" s="44"/>
      <c r="X74" s="44" t="s">
        <v>150</v>
      </c>
      <c r="Y74" s="44">
        <v>1980</v>
      </c>
    </row>
    <row r="75" spans="1:25" ht="63.75" x14ac:dyDescent="0.25">
      <c r="A75" s="42">
        <v>29956</v>
      </c>
      <c r="B75" s="46" t="s">
        <v>346</v>
      </c>
      <c r="C75" s="44">
        <v>21</v>
      </c>
      <c r="D75" s="44" t="s">
        <v>347</v>
      </c>
      <c r="E75" s="44" t="s">
        <v>132</v>
      </c>
      <c r="F75" s="44" t="s">
        <v>162</v>
      </c>
      <c r="G75" s="44" t="s">
        <v>227</v>
      </c>
      <c r="H75" s="44"/>
      <c r="I75" s="44"/>
      <c r="J75" s="44" t="s">
        <v>136</v>
      </c>
      <c r="K75" s="42" t="s">
        <v>137</v>
      </c>
      <c r="L75" s="44" t="s">
        <v>138</v>
      </c>
      <c r="M75" s="44" t="s">
        <v>139</v>
      </c>
      <c r="N75" s="42" t="s">
        <v>140</v>
      </c>
      <c r="O75" s="44" t="s">
        <v>141</v>
      </c>
      <c r="P75" s="44" t="s">
        <v>142</v>
      </c>
      <c r="Q75" s="44" t="s">
        <v>143</v>
      </c>
      <c r="R75" s="44" t="s">
        <v>144</v>
      </c>
      <c r="S75" s="44" t="s">
        <v>145</v>
      </c>
      <c r="T75" s="44" t="s">
        <v>146</v>
      </c>
      <c r="U75" s="44" t="s">
        <v>147</v>
      </c>
      <c r="V75" s="44" t="s">
        <v>148</v>
      </c>
      <c r="W75" s="44"/>
      <c r="X75" s="44" t="s">
        <v>150</v>
      </c>
      <c r="Y75" s="44">
        <v>1980</v>
      </c>
    </row>
    <row r="76" spans="1:25" ht="63.75" x14ac:dyDescent="0.25">
      <c r="A76" s="42">
        <v>29956</v>
      </c>
      <c r="B76" s="46" t="s">
        <v>348</v>
      </c>
      <c r="C76" s="44">
        <v>12</v>
      </c>
      <c r="D76" s="44" t="s">
        <v>349</v>
      </c>
      <c r="E76" s="44" t="s">
        <v>132</v>
      </c>
      <c r="F76" s="44" t="s">
        <v>162</v>
      </c>
      <c r="G76" s="44" t="s">
        <v>227</v>
      </c>
      <c r="H76" s="44"/>
      <c r="I76" s="44"/>
      <c r="J76" s="44" t="s">
        <v>136</v>
      </c>
      <c r="K76" s="42" t="s">
        <v>137</v>
      </c>
      <c r="L76" s="44" t="s">
        <v>138</v>
      </c>
      <c r="M76" s="44" t="s">
        <v>139</v>
      </c>
      <c r="N76" s="42" t="s">
        <v>140</v>
      </c>
      <c r="O76" s="44" t="s">
        <v>141</v>
      </c>
      <c r="P76" s="44" t="s">
        <v>142</v>
      </c>
      <c r="Q76" s="44" t="s">
        <v>143</v>
      </c>
      <c r="R76" s="44" t="s">
        <v>144</v>
      </c>
      <c r="S76" s="44" t="s">
        <v>145</v>
      </c>
      <c r="T76" s="44" t="s">
        <v>146</v>
      </c>
      <c r="U76" s="44" t="s">
        <v>147</v>
      </c>
      <c r="V76" s="44" t="s">
        <v>148</v>
      </c>
      <c r="W76" s="44"/>
      <c r="X76" s="44" t="s">
        <v>150</v>
      </c>
      <c r="Y76" s="44">
        <v>1980</v>
      </c>
    </row>
    <row r="77" spans="1:25" ht="63.75" x14ac:dyDescent="0.25">
      <c r="A77" s="42">
        <v>29956</v>
      </c>
      <c r="B77" s="46" t="s">
        <v>350</v>
      </c>
      <c r="C77" s="44">
        <v>45</v>
      </c>
      <c r="D77" s="44" t="s">
        <v>351</v>
      </c>
      <c r="E77" s="44" t="s">
        <v>132</v>
      </c>
      <c r="F77" s="44" t="s">
        <v>162</v>
      </c>
      <c r="G77" s="44" t="s">
        <v>227</v>
      </c>
      <c r="H77" s="44"/>
      <c r="I77" s="44"/>
      <c r="J77" s="44" t="s">
        <v>136</v>
      </c>
      <c r="K77" s="42" t="s">
        <v>137</v>
      </c>
      <c r="L77" s="44" t="s">
        <v>138</v>
      </c>
      <c r="M77" s="44" t="s">
        <v>139</v>
      </c>
      <c r="N77" s="42" t="s">
        <v>140</v>
      </c>
      <c r="O77" s="44" t="s">
        <v>141</v>
      </c>
      <c r="P77" s="44" t="s">
        <v>142</v>
      </c>
      <c r="Q77" s="44" t="s">
        <v>143</v>
      </c>
      <c r="R77" s="44" t="s">
        <v>144</v>
      </c>
      <c r="S77" s="44" t="s">
        <v>145</v>
      </c>
      <c r="T77" s="44" t="s">
        <v>146</v>
      </c>
      <c r="U77" s="44" t="s">
        <v>147</v>
      </c>
      <c r="V77" s="44" t="s">
        <v>148</v>
      </c>
      <c r="W77" s="44"/>
      <c r="X77" s="44" t="s">
        <v>150</v>
      </c>
      <c r="Y77" s="44">
        <v>1980</v>
      </c>
    </row>
    <row r="78" spans="1:25" ht="63.75" x14ac:dyDescent="0.25">
      <c r="A78" s="42">
        <v>29956</v>
      </c>
      <c r="B78" s="46" t="s">
        <v>352</v>
      </c>
      <c r="C78" s="44">
        <v>28</v>
      </c>
      <c r="D78" s="44" t="s">
        <v>353</v>
      </c>
      <c r="E78" s="44" t="s">
        <v>132</v>
      </c>
      <c r="F78" s="44" t="s">
        <v>162</v>
      </c>
      <c r="G78" s="44" t="s">
        <v>227</v>
      </c>
      <c r="H78" s="44"/>
      <c r="I78" s="44"/>
      <c r="J78" s="44" t="s">
        <v>136</v>
      </c>
      <c r="K78" s="42" t="s">
        <v>137</v>
      </c>
      <c r="L78" s="44" t="s">
        <v>138</v>
      </c>
      <c r="M78" s="44" t="s">
        <v>139</v>
      </c>
      <c r="N78" s="42" t="s">
        <v>140</v>
      </c>
      <c r="O78" s="44" t="s">
        <v>141</v>
      </c>
      <c r="P78" s="44" t="s">
        <v>142</v>
      </c>
      <c r="Q78" s="44" t="s">
        <v>143</v>
      </c>
      <c r="R78" s="44" t="s">
        <v>144</v>
      </c>
      <c r="S78" s="44" t="s">
        <v>145</v>
      </c>
      <c r="T78" s="44" t="s">
        <v>146</v>
      </c>
      <c r="U78" s="44" t="s">
        <v>147</v>
      </c>
      <c r="V78" s="44" t="s">
        <v>148</v>
      </c>
      <c r="W78" s="44"/>
      <c r="X78" s="44" t="s">
        <v>150</v>
      </c>
      <c r="Y78" s="44">
        <v>1980</v>
      </c>
    </row>
    <row r="79" spans="1:25" ht="63.75" x14ac:dyDescent="0.25">
      <c r="A79" s="42">
        <v>29956</v>
      </c>
      <c r="B79" s="46" t="s">
        <v>354</v>
      </c>
      <c r="C79" s="44">
        <v>13</v>
      </c>
      <c r="D79" s="44" t="s">
        <v>355</v>
      </c>
      <c r="E79" s="44" t="s">
        <v>132</v>
      </c>
      <c r="F79" s="44" t="s">
        <v>162</v>
      </c>
      <c r="G79" s="44" t="s">
        <v>227</v>
      </c>
      <c r="H79" s="44"/>
      <c r="I79" s="44"/>
      <c r="J79" s="44" t="s">
        <v>136</v>
      </c>
      <c r="K79" s="42" t="s">
        <v>137</v>
      </c>
      <c r="L79" s="44" t="s">
        <v>138</v>
      </c>
      <c r="M79" s="44" t="s">
        <v>139</v>
      </c>
      <c r="N79" s="42" t="s">
        <v>140</v>
      </c>
      <c r="O79" s="44" t="s">
        <v>141</v>
      </c>
      <c r="P79" s="44" t="s">
        <v>142</v>
      </c>
      <c r="Q79" s="44" t="s">
        <v>143</v>
      </c>
      <c r="R79" s="44" t="s">
        <v>144</v>
      </c>
      <c r="S79" s="44" t="s">
        <v>145</v>
      </c>
      <c r="T79" s="44" t="s">
        <v>146</v>
      </c>
      <c r="U79" s="44" t="s">
        <v>147</v>
      </c>
      <c r="V79" s="44" t="s">
        <v>148</v>
      </c>
      <c r="W79" s="44"/>
      <c r="X79" s="44" t="s">
        <v>150</v>
      </c>
      <c r="Y79" s="44">
        <v>1980</v>
      </c>
    </row>
    <row r="80" spans="1:25" ht="63.75" x14ac:dyDescent="0.25">
      <c r="A80" s="42">
        <v>29956</v>
      </c>
      <c r="B80" s="46" t="s">
        <v>356</v>
      </c>
      <c r="C80" s="44">
        <v>15</v>
      </c>
      <c r="D80" s="44" t="s">
        <v>357</v>
      </c>
      <c r="E80" s="44" t="s">
        <v>132</v>
      </c>
      <c r="F80" s="44" t="s">
        <v>162</v>
      </c>
      <c r="G80" s="44" t="s">
        <v>227</v>
      </c>
      <c r="H80" s="44"/>
      <c r="I80" s="44"/>
      <c r="J80" s="44" t="s">
        <v>136</v>
      </c>
      <c r="K80" s="42" t="s">
        <v>137</v>
      </c>
      <c r="L80" s="44" t="s">
        <v>138</v>
      </c>
      <c r="M80" s="44" t="s">
        <v>139</v>
      </c>
      <c r="N80" s="42" t="s">
        <v>140</v>
      </c>
      <c r="O80" s="44" t="s">
        <v>141</v>
      </c>
      <c r="P80" s="44" t="s">
        <v>142</v>
      </c>
      <c r="Q80" s="44" t="s">
        <v>143</v>
      </c>
      <c r="R80" s="44" t="s">
        <v>144</v>
      </c>
      <c r="S80" s="44" t="s">
        <v>145</v>
      </c>
      <c r="T80" s="44" t="s">
        <v>146</v>
      </c>
      <c r="U80" s="44" t="s">
        <v>147</v>
      </c>
      <c r="V80" s="44" t="s">
        <v>148</v>
      </c>
      <c r="W80" s="44"/>
      <c r="X80" s="44" t="s">
        <v>150</v>
      </c>
      <c r="Y80" s="44">
        <v>1980</v>
      </c>
    </row>
    <row r="81" spans="1:25" ht="63.75" x14ac:dyDescent="0.25">
      <c r="A81" s="42">
        <v>29956</v>
      </c>
      <c r="B81" s="46" t="s">
        <v>358</v>
      </c>
      <c r="C81" s="44">
        <v>3</v>
      </c>
      <c r="D81" s="44" t="s">
        <v>359</v>
      </c>
      <c r="E81" s="44" t="s">
        <v>132</v>
      </c>
      <c r="F81" s="44" t="s">
        <v>162</v>
      </c>
      <c r="G81" s="44" t="s">
        <v>227</v>
      </c>
      <c r="H81" s="44"/>
      <c r="I81" s="44"/>
      <c r="J81" s="44" t="s">
        <v>136</v>
      </c>
      <c r="K81" s="42" t="s">
        <v>137</v>
      </c>
      <c r="L81" s="44" t="s">
        <v>138</v>
      </c>
      <c r="M81" s="44" t="s">
        <v>139</v>
      </c>
      <c r="N81" s="42" t="s">
        <v>140</v>
      </c>
      <c r="O81" s="44" t="s">
        <v>141</v>
      </c>
      <c r="P81" s="44" t="s">
        <v>142</v>
      </c>
      <c r="Q81" s="44" t="s">
        <v>143</v>
      </c>
      <c r="R81" s="44" t="s">
        <v>144</v>
      </c>
      <c r="S81" s="44" t="s">
        <v>145</v>
      </c>
      <c r="T81" s="44" t="s">
        <v>146</v>
      </c>
      <c r="U81" s="44" t="s">
        <v>147</v>
      </c>
      <c r="V81" s="44" t="s">
        <v>148</v>
      </c>
      <c r="W81" s="44"/>
      <c r="X81" s="44" t="s">
        <v>150</v>
      </c>
      <c r="Y81" s="44">
        <v>1980</v>
      </c>
    </row>
    <row r="82" spans="1:25" ht="63.75" x14ac:dyDescent="0.25">
      <c r="A82" s="42">
        <v>29956</v>
      </c>
      <c r="B82" s="46" t="s">
        <v>360</v>
      </c>
      <c r="C82" s="44">
        <v>4</v>
      </c>
      <c r="D82" s="44" t="s">
        <v>361</v>
      </c>
      <c r="E82" s="44" t="s">
        <v>132</v>
      </c>
      <c r="F82" s="44" t="s">
        <v>162</v>
      </c>
      <c r="G82" s="44" t="s">
        <v>227</v>
      </c>
      <c r="H82" s="44"/>
      <c r="I82" s="44"/>
      <c r="J82" s="44" t="s">
        <v>136</v>
      </c>
      <c r="K82" s="42" t="s">
        <v>137</v>
      </c>
      <c r="L82" s="44" t="s">
        <v>138</v>
      </c>
      <c r="M82" s="44" t="s">
        <v>139</v>
      </c>
      <c r="N82" s="42" t="s">
        <v>140</v>
      </c>
      <c r="O82" s="44" t="s">
        <v>141</v>
      </c>
      <c r="P82" s="44" t="s">
        <v>142</v>
      </c>
      <c r="Q82" s="44" t="s">
        <v>143</v>
      </c>
      <c r="R82" s="44" t="s">
        <v>144</v>
      </c>
      <c r="S82" s="44" t="s">
        <v>145</v>
      </c>
      <c r="T82" s="44" t="s">
        <v>146</v>
      </c>
      <c r="U82" s="44" t="s">
        <v>147</v>
      </c>
      <c r="V82" s="44" t="s">
        <v>148</v>
      </c>
      <c r="W82" s="44"/>
      <c r="X82" s="44" t="s">
        <v>150</v>
      </c>
      <c r="Y82" s="44">
        <v>1980</v>
      </c>
    </row>
    <row r="83" spans="1:25" ht="63.75" x14ac:dyDescent="0.25">
      <c r="A83" s="42">
        <v>29956</v>
      </c>
      <c r="B83" s="46" t="s">
        <v>362</v>
      </c>
      <c r="C83" s="44">
        <v>35</v>
      </c>
      <c r="D83" s="44" t="s">
        <v>363</v>
      </c>
      <c r="E83" s="44" t="s">
        <v>132</v>
      </c>
      <c r="F83" s="44" t="s">
        <v>162</v>
      </c>
      <c r="G83" s="44" t="s">
        <v>227</v>
      </c>
      <c r="H83" s="44"/>
      <c r="I83" s="44"/>
      <c r="J83" s="44" t="s">
        <v>136</v>
      </c>
      <c r="K83" s="42" t="s">
        <v>137</v>
      </c>
      <c r="L83" s="44" t="s">
        <v>138</v>
      </c>
      <c r="M83" s="44" t="s">
        <v>139</v>
      </c>
      <c r="N83" s="42" t="s">
        <v>140</v>
      </c>
      <c r="O83" s="44" t="s">
        <v>141</v>
      </c>
      <c r="P83" s="44" t="s">
        <v>142</v>
      </c>
      <c r="Q83" s="44" t="s">
        <v>143</v>
      </c>
      <c r="R83" s="44" t="s">
        <v>144</v>
      </c>
      <c r="S83" s="44" t="s">
        <v>145</v>
      </c>
      <c r="T83" s="44" t="s">
        <v>146</v>
      </c>
      <c r="U83" s="44" t="s">
        <v>147</v>
      </c>
      <c r="V83" s="44" t="s">
        <v>148</v>
      </c>
      <c r="W83" s="44"/>
      <c r="X83" s="44" t="s">
        <v>150</v>
      </c>
      <c r="Y83" s="44">
        <v>1980</v>
      </c>
    </row>
    <row r="84" spans="1:25" ht="63.75" x14ac:dyDescent="0.25">
      <c r="A84" s="42">
        <v>29956</v>
      </c>
      <c r="B84" s="46" t="s">
        <v>364</v>
      </c>
      <c r="C84" s="44">
        <v>1</v>
      </c>
      <c r="D84" s="44" t="s">
        <v>365</v>
      </c>
      <c r="E84" s="44" t="s">
        <v>132</v>
      </c>
      <c r="F84" s="44" t="s">
        <v>162</v>
      </c>
      <c r="G84" s="44" t="s">
        <v>227</v>
      </c>
      <c r="H84" s="44"/>
      <c r="I84" s="44"/>
      <c r="J84" s="44" t="s">
        <v>136</v>
      </c>
      <c r="K84" s="42" t="s">
        <v>137</v>
      </c>
      <c r="L84" s="44" t="s">
        <v>138</v>
      </c>
      <c r="M84" s="44" t="s">
        <v>139</v>
      </c>
      <c r="N84" s="42" t="s">
        <v>140</v>
      </c>
      <c r="O84" s="44" t="s">
        <v>141</v>
      </c>
      <c r="P84" s="44" t="s">
        <v>142</v>
      </c>
      <c r="Q84" s="44" t="s">
        <v>143</v>
      </c>
      <c r="R84" s="44" t="s">
        <v>144</v>
      </c>
      <c r="S84" s="44" t="s">
        <v>145</v>
      </c>
      <c r="T84" s="44" t="s">
        <v>146</v>
      </c>
      <c r="U84" s="44" t="s">
        <v>147</v>
      </c>
      <c r="V84" s="44" t="s">
        <v>148</v>
      </c>
      <c r="W84" s="44"/>
      <c r="X84" s="44" t="s">
        <v>150</v>
      </c>
      <c r="Y84" s="44">
        <v>1980</v>
      </c>
    </row>
    <row r="85" spans="1:25" ht="63.75" x14ac:dyDescent="0.25">
      <c r="A85" s="42">
        <v>29956</v>
      </c>
      <c r="B85" s="46" t="s">
        <v>366</v>
      </c>
      <c r="C85" s="44">
        <v>1</v>
      </c>
      <c r="D85" s="44" t="s">
        <v>367</v>
      </c>
      <c r="E85" s="44" t="s">
        <v>132</v>
      </c>
      <c r="F85" s="44" t="s">
        <v>170</v>
      </c>
      <c r="G85" s="44" t="s">
        <v>171</v>
      </c>
      <c r="H85" s="44" t="s">
        <v>172</v>
      </c>
      <c r="I85" s="44">
        <v>1982</v>
      </c>
      <c r="J85" s="44" t="s">
        <v>136</v>
      </c>
      <c r="K85" s="42" t="s">
        <v>137</v>
      </c>
      <c r="L85" s="44" t="s">
        <v>138</v>
      </c>
      <c r="M85" s="44" t="s">
        <v>139</v>
      </c>
      <c r="N85" s="42" t="s">
        <v>140</v>
      </c>
      <c r="O85" s="44" t="s">
        <v>141</v>
      </c>
      <c r="P85" s="44" t="s">
        <v>142</v>
      </c>
      <c r="Q85" s="44" t="s">
        <v>143</v>
      </c>
      <c r="R85" s="44" t="s">
        <v>144</v>
      </c>
      <c r="S85" s="44" t="s">
        <v>145</v>
      </c>
      <c r="T85" s="44" t="s">
        <v>146</v>
      </c>
      <c r="U85" s="44" t="s">
        <v>147</v>
      </c>
      <c r="V85" s="44" t="s">
        <v>148</v>
      </c>
      <c r="W85" s="44"/>
      <c r="X85" s="44" t="s">
        <v>150</v>
      </c>
      <c r="Y85" s="44">
        <v>1980</v>
      </c>
    </row>
    <row r="86" spans="1:25" ht="63.75" x14ac:dyDescent="0.25">
      <c r="A86" s="42">
        <v>29956</v>
      </c>
      <c r="B86" s="46" t="s">
        <v>368</v>
      </c>
      <c r="C86" s="44">
        <v>7</v>
      </c>
      <c r="D86" s="44" t="s">
        <v>369</v>
      </c>
      <c r="E86" s="44" t="s">
        <v>132</v>
      </c>
      <c r="F86" s="44" t="s">
        <v>170</v>
      </c>
      <c r="G86" s="44" t="s">
        <v>171</v>
      </c>
      <c r="H86" s="44" t="s">
        <v>172</v>
      </c>
      <c r="I86" s="44">
        <v>1982</v>
      </c>
      <c r="J86" s="44" t="s">
        <v>136</v>
      </c>
      <c r="K86" s="42" t="s">
        <v>137</v>
      </c>
      <c r="L86" s="44" t="s">
        <v>138</v>
      </c>
      <c r="M86" s="44" t="s">
        <v>139</v>
      </c>
      <c r="N86" s="42" t="s">
        <v>140</v>
      </c>
      <c r="O86" s="44" t="s">
        <v>141</v>
      </c>
      <c r="P86" s="44" t="s">
        <v>142</v>
      </c>
      <c r="Q86" s="44" t="s">
        <v>143</v>
      </c>
      <c r="R86" s="44" t="s">
        <v>144</v>
      </c>
      <c r="S86" s="44" t="s">
        <v>145</v>
      </c>
      <c r="T86" s="44" t="s">
        <v>146</v>
      </c>
      <c r="U86" s="44" t="s">
        <v>147</v>
      </c>
      <c r="V86" s="44" t="s">
        <v>148</v>
      </c>
      <c r="W86" s="44"/>
      <c r="X86" s="44" t="s">
        <v>150</v>
      </c>
      <c r="Y86" s="44">
        <v>1980</v>
      </c>
    </row>
    <row r="87" spans="1:25" ht="63.75" x14ac:dyDescent="0.25">
      <c r="A87" s="42">
        <v>29956</v>
      </c>
      <c r="B87" s="46" t="s">
        <v>370</v>
      </c>
      <c r="C87" s="44">
        <v>1</v>
      </c>
      <c r="D87" s="44" t="s">
        <v>371</v>
      </c>
      <c r="E87" s="44" t="s">
        <v>132</v>
      </c>
      <c r="F87" s="44" t="s">
        <v>170</v>
      </c>
      <c r="G87" s="44" t="s">
        <v>171</v>
      </c>
      <c r="H87" s="44" t="s">
        <v>172</v>
      </c>
      <c r="I87" s="44">
        <v>1982</v>
      </c>
      <c r="J87" s="44" t="s">
        <v>136</v>
      </c>
      <c r="K87" s="42" t="s">
        <v>137</v>
      </c>
      <c r="L87" s="44" t="s">
        <v>138</v>
      </c>
      <c r="M87" s="44" t="s">
        <v>139</v>
      </c>
      <c r="N87" s="42" t="s">
        <v>140</v>
      </c>
      <c r="O87" s="44" t="s">
        <v>141</v>
      </c>
      <c r="P87" s="44" t="s">
        <v>142</v>
      </c>
      <c r="Q87" s="44" t="s">
        <v>143</v>
      </c>
      <c r="R87" s="44" t="s">
        <v>144</v>
      </c>
      <c r="S87" s="44" t="s">
        <v>145</v>
      </c>
      <c r="T87" s="44" t="s">
        <v>146</v>
      </c>
      <c r="U87" s="44" t="s">
        <v>147</v>
      </c>
      <c r="V87" s="44" t="s">
        <v>148</v>
      </c>
      <c r="W87" s="44"/>
      <c r="X87" s="44" t="s">
        <v>150</v>
      </c>
      <c r="Y87" s="44">
        <v>1980</v>
      </c>
    </row>
    <row r="88" spans="1:25" ht="63.75" x14ac:dyDescent="0.25">
      <c r="A88" s="42">
        <v>29956</v>
      </c>
      <c r="B88" s="46" t="s">
        <v>372</v>
      </c>
      <c r="C88" s="44">
        <v>1</v>
      </c>
      <c r="D88" s="44" t="s">
        <v>373</v>
      </c>
      <c r="E88" s="44" t="s">
        <v>132</v>
      </c>
      <c r="F88" s="44" t="s">
        <v>170</v>
      </c>
      <c r="G88" s="44" t="s">
        <v>171</v>
      </c>
      <c r="H88" s="44" t="s">
        <v>172</v>
      </c>
      <c r="I88" s="44">
        <v>1982</v>
      </c>
      <c r="J88" s="44" t="s">
        <v>136</v>
      </c>
      <c r="K88" s="42" t="s">
        <v>137</v>
      </c>
      <c r="L88" s="44" t="s">
        <v>138</v>
      </c>
      <c r="M88" s="44" t="s">
        <v>139</v>
      </c>
      <c r="N88" s="42" t="s">
        <v>140</v>
      </c>
      <c r="O88" s="44" t="s">
        <v>141</v>
      </c>
      <c r="P88" s="44" t="s">
        <v>142</v>
      </c>
      <c r="Q88" s="44" t="s">
        <v>143</v>
      </c>
      <c r="R88" s="44" t="s">
        <v>144</v>
      </c>
      <c r="S88" s="44" t="s">
        <v>145</v>
      </c>
      <c r="T88" s="44" t="s">
        <v>146</v>
      </c>
      <c r="U88" s="44" t="s">
        <v>147</v>
      </c>
      <c r="V88" s="44" t="s">
        <v>148</v>
      </c>
      <c r="W88" s="44"/>
      <c r="X88" s="44" t="s">
        <v>150</v>
      </c>
      <c r="Y88" s="44">
        <v>1980</v>
      </c>
    </row>
    <row r="89" spans="1:25" ht="63.75" x14ac:dyDescent="0.25">
      <c r="A89" s="42">
        <v>29956</v>
      </c>
      <c r="B89" s="46" t="s">
        <v>374</v>
      </c>
      <c r="C89" s="44">
        <v>6</v>
      </c>
      <c r="D89" s="44" t="s">
        <v>375</v>
      </c>
      <c r="E89" s="44" t="s">
        <v>132</v>
      </c>
      <c r="F89" s="44" t="s">
        <v>170</v>
      </c>
      <c r="G89" s="44" t="s">
        <v>171</v>
      </c>
      <c r="H89" s="44" t="s">
        <v>172</v>
      </c>
      <c r="I89" s="44">
        <v>1982</v>
      </c>
      <c r="J89" s="44" t="s">
        <v>136</v>
      </c>
      <c r="K89" s="42" t="s">
        <v>137</v>
      </c>
      <c r="L89" s="44" t="s">
        <v>138</v>
      </c>
      <c r="M89" s="44" t="s">
        <v>139</v>
      </c>
      <c r="N89" s="44" t="s">
        <v>140</v>
      </c>
      <c r="O89" s="44" t="s">
        <v>141</v>
      </c>
      <c r="P89" s="44" t="s">
        <v>142</v>
      </c>
      <c r="Q89" s="44" t="s">
        <v>143</v>
      </c>
      <c r="R89" s="44" t="s">
        <v>144</v>
      </c>
      <c r="S89" s="44" t="s">
        <v>145</v>
      </c>
      <c r="T89" s="44" t="s">
        <v>146</v>
      </c>
      <c r="U89" s="44" t="s">
        <v>147</v>
      </c>
      <c r="V89" s="44" t="s">
        <v>148</v>
      </c>
      <c r="W89" s="44"/>
      <c r="X89" s="44" t="s">
        <v>150</v>
      </c>
      <c r="Y89" s="44">
        <v>1980</v>
      </c>
    </row>
    <row r="90" spans="1:25" ht="63.75" x14ac:dyDescent="0.25">
      <c r="A90" s="42">
        <v>29956</v>
      </c>
      <c r="B90" s="46" t="s">
        <v>376</v>
      </c>
      <c r="C90" s="44">
        <v>4</v>
      </c>
      <c r="D90" s="44" t="s">
        <v>377</v>
      </c>
      <c r="E90" s="44" t="s">
        <v>132</v>
      </c>
      <c r="F90" s="44" t="s">
        <v>170</v>
      </c>
      <c r="G90" s="44" t="s">
        <v>171</v>
      </c>
      <c r="H90" s="44" t="s">
        <v>172</v>
      </c>
      <c r="I90" s="44">
        <v>1982</v>
      </c>
      <c r="J90" s="44" t="s">
        <v>136</v>
      </c>
      <c r="K90" s="42" t="s">
        <v>137</v>
      </c>
      <c r="L90" s="44" t="s">
        <v>138</v>
      </c>
      <c r="M90" s="44" t="s">
        <v>139</v>
      </c>
      <c r="N90" s="44" t="s">
        <v>140</v>
      </c>
      <c r="O90" s="44" t="s">
        <v>141</v>
      </c>
      <c r="P90" s="44" t="s">
        <v>142</v>
      </c>
      <c r="Q90" s="44" t="s">
        <v>143</v>
      </c>
      <c r="R90" s="44" t="s">
        <v>144</v>
      </c>
      <c r="S90" s="44" t="s">
        <v>145</v>
      </c>
      <c r="T90" s="44" t="s">
        <v>146</v>
      </c>
      <c r="U90" s="44" t="s">
        <v>147</v>
      </c>
      <c r="V90" s="44" t="s">
        <v>148</v>
      </c>
      <c r="W90" s="44"/>
      <c r="X90" s="44" t="s">
        <v>150</v>
      </c>
      <c r="Y90" s="44">
        <v>1980</v>
      </c>
    </row>
    <row r="91" spans="1:25" ht="63.75" x14ac:dyDescent="0.25">
      <c r="A91" s="42">
        <v>29956</v>
      </c>
      <c r="B91" s="46" t="s">
        <v>378</v>
      </c>
      <c r="C91" s="44">
        <v>2</v>
      </c>
      <c r="D91" s="44" t="s">
        <v>379</v>
      </c>
      <c r="E91" s="44" t="s">
        <v>132</v>
      </c>
      <c r="F91" s="44" t="s">
        <v>170</v>
      </c>
      <c r="G91" s="44" t="s">
        <v>171</v>
      </c>
      <c r="H91" s="44" t="s">
        <v>172</v>
      </c>
      <c r="I91" s="44">
        <v>1982</v>
      </c>
      <c r="J91" s="44" t="s">
        <v>136</v>
      </c>
      <c r="K91" s="42" t="s">
        <v>137</v>
      </c>
      <c r="L91" s="44" t="s">
        <v>138</v>
      </c>
      <c r="M91" s="44" t="s">
        <v>139</v>
      </c>
      <c r="N91" s="44" t="s">
        <v>140</v>
      </c>
      <c r="O91" s="44" t="s">
        <v>141</v>
      </c>
      <c r="P91" s="44" t="s">
        <v>142</v>
      </c>
      <c r="Q91" s="44" t="s">
        <v>143</v>
      </c>
      <c r="R91" s="44" t="s">
        <v>144</v>
      </c>
      <c r="S91" s="44" t="s">
        <v>145</v>
      </c>
      <c r="T91" s="44" t="s">
        <v>146</v>
      </c>
      <c r="U91" s="44" t="s">
        <v>147</v>
      </c>
      <c r="V91" s="44" t="s">
        <v>148</v>
      </c>
      <c r="W91" s="44"/>
      <c r="X91" s="44" t="s">
        <v>150</v>
      </c>
      <c r="Y91" s="44">
        <v>1980</v>
      </c>
    </row>
    <row r="92" spans="1:25" ht="76.5" x14ac:dyDescent="0.25">
      <c r="A92" s="42">
        <v>29956</v>
      </c>
      <c r="B92" s="46" t="s">
        <v>380</v>
      </c>
      <c r="C92" s="44">
        <v>8</v>
      </c>
      <c r="D92" s="44" t="s">
        <v>381</v>
      </c>
      <c r="E92" s="44" t="s">
        <v>132</v>
      </c>
      <c r="F92" s="44"/>
      <c r="G92" s="44"/>
      <c r="H92" s="44"/>
      <c r="I92" s="44"/>
      <c r="J92" s="44" t="s">
        <v>136</v>
      </c>
      <c r="K92" s="42" t="s">
        <v>137</v>
      </c>
      <c r="L92" s="44" t="s">
        <v>138</v>
      </c>
      <c r="M92" s="44" t="s">
        <v>139</v>
      </c>
      <c r="N92" s="44" t="s">
        <v>140</v>
      </c>
      <c r="O92" s="44" t="s">
        <v>141</v>
      </c>
      <c r="P92" s="44" t="s">
        <v>142</v>
      </c>
      <c r="Q92" s="44" t="s">
        <v>143</v>
      </c>
      <c r="R92" s="44" t="s">
        <v>144</v>
      </c>
      <c r="S92" s="44" t="s">
        <v>145</v>
      </c>
      <c r="T92" s="44" t="s">
        <v>146</v>
      </c>
      <c r="U92" s="44" t="s">
        <v>147</v>
      </c>
      <c r="V92" s="44" t="s">
        <v>148</v>
      </c>
      <c r="W92" s="44"/>
      <c r="X92" s="44" t="s">
        <v>150</v>
      </c>
      <c r="Y92" s="44">
        <v>1980</v>
      </c>
    </row>
    <row r="93" spans="1:25" ht="76.5" x14ac:dyDescent="0.25">
      <c r="A93" s="42">
        <v>29956</v>
      </c>
      <c r="B93" s="46" t="s">
        <v>382</v>
      </c>
      <c r="C93" s="44">
        <v>2</v>
      </c>
      <c r="D93" s="44" t="s">
        <v>383</v>
      </c>
      <c r="E93" s="44" t="s">
        <v>132</v>
      </c>
      <c r="F93" s="44"/>
      <c r="G93" s="44"/>
      <c r="H93" s="44"/>
      <c r="I93" s="44"/>
      <c r="J93" s="44" t="s">
        <v>136</v>
      </c>
      <c r="K93" s="42" t="s">
        <v>137</v>
      </c>
      <c r="L93" s="44" t="s">
        <v>138</v>
      </c>
      <c r="M93" s="44" t="s">
        <v>139</v>
      </c>
      <c r="N93" s="44" t="s">
        <v>140</v>
      </c>
      <c r="O93" s="44" t="s">
        <v>141</v>
      </c>
      <c r="P93" s="44" t="s">
        <v>142</v>
      </c>
      <c r="Q93" s="44" t="s">
        <v>143</v>
      </c>
      <c r="R93" s="44" t="s">
        <v>144</v>
      </c>
      <c r="S93" s="44" t="s">
        <v>145</v>
      </c>
      <c r="T93" s="44" t="s">
        <v>146</v>
      </c>
      <c r="U93" s="44" t="s">
        <v>147</v>
      </c>
      <c r="V93" s="44" t="s">
        <v>148</v>
      </c>
      <c r="W93" s="44"/>
      <c r="X93" s="44" t="s">
        <v>150</v>
      </c>
      <c r="Y93" s="44">
        <v>1980</v>
      </c>
    </row>
    <row r="94" spans="1:25" ht="76.5" x14ac:dyDescent="0.25">
      <c r="A94" s="42">
        <v>29956</v>
      </c>
      <c r="B94" s="46" t="s">
        <v>384</v>
      </c>
      <c r="C94" s="44">
        <v>23</v>
      </c>
      <c r="D94" s="44" t="s">
        <v>385</v>
      </c>
      <c r="E94" s="44" t="s">
        <v>132</v>
      </c>
      <c r="F94" s="44"/>
      <c r="G94" s="44"/>
      <c r="H94" s="44"/>
      <c r="I94" s="44"/>
      <c r="J94" s="44" t="s">
        <v>136</v>
      </c>
      <c r="K94" s="42" t="s">
        <v>137</v>
      </c>
      <c r="L94" s="44" t="s">
        <v>138</v>
      </c>
      <c r="M94" s="44" t="s">
        <v>139</v>
      </c>
      <c r="N94" s="44" t="s">
        <v>140</v>
      </c>
      <c r="O94" s="44" t="s">
        <v>141</v>
      </c>
      <c r="P94" s="44" t="s">
        <v>142</v>
      </c>
      <c r="Q94" s="44" t="s">
        <v>143</v>
      </c>
      <c r="R94" s="44" t="s">
        <v>144</v>
      </c>
      <c r="S94" s="44" t="s">
        <v>145</v>
      </c>
      <c r="T94" s="44" t="s">
        <v>146</v>
      </c>
      <c r="U94" s="44" t="s">
        <v>147</v>
      </c>
      <c r="V94" s="44" t="s">
        <v>148</v>
      </c>
      <c r="W94" s="44"/>
      <c r="X94" s="44" t="s">
        <v>150</v>
      </c>
      <c r="Y94" s="44">
        <v>1980</v>
      </c>
    </row>
    <row r="95" spans="1:25" ht="76.5" x14ac:dyDescent="0.25">
      <c r="A95" s="42">
        <v>29956</v>
      </c>
      <c r="B95" s="46" t="s">
        <v>386</v>
      </c>
      <c r="C95" s="44">
        <v>7</v>
      </c>
      <c r="D95" s="44" t="s">
        <v>387</v>
      </c>
      <c r="E95" s="44" t="s">
        <v>132</v>
      </c>
      <c r="F95" s="44"/>
      <c r="G95" s="44"/>
      <c r="H95" s="44"/>
      <c r="I95" s="44"/>
      <c r="J95" s="44" t="s">
        <v>136</v>
      </c>
      <c r="K95" s="42" t="s">
        <v>137</v>
      </c>
      <c r="L95" s="44" t="s">
        <v>138</v>
      </c>
      <c r="M95" s="44" t="s">
        <v>139</v>
      </c>
      <c r="N95" s="44" t="s">
        <v>140</v>
      </c>
      <c r="O95" s="44" t="s">
        <v>141</v>
      </c>
      <c r="P95" s="44" t="s">
        <v>142</v>
      </c>
      <c r="Q95" s="44" t="s">
        <v>143</v>
      </c>
      <c r="R95" s="44" t="s">
        <v>144</v>
      </c>
      <c r="S95" s="44" t="s">
        <v>145</v>
      </c>
      <c r="T95" s="44" t="s">
        <v>146</v>
      </c>
      <c r="U95" s="44" t="s">
        <v>147</v>
      </c>
      <c r="V95" s="44" t="s">
        <v>148</v>
      </c>
      <c r="W95" s="44"/>
      <c r="X95" s="44" t="s">
        <v>150</v>
      </c>
      <c r="Y95" s="44">
        <v>1980</v>
      </c>
    </row>
    <row r="96" spans="1:25" ht="76.5" x14ac:dyDescent="0.25">
      <c r="A96" s="42">
        <v>29956</v>
      </c>
      <c r="B96" s="46" t="s">
        <v>388</v>
      </c>
      <c r="C96" s="44">
        <v>10</v>
      </c>
      <c r="D96" s="44" t="s">
        <v>389</v>
      </c>
      <c r="E96" s="44" t="s">
        <v>132</v>
      </c>
      <c r="F96" s="44"/>
      <c r="G96" s="44"/>
      <c r="H96" s="44"/>
      <c r="I96" s="44"/>
      <c r="J96" s="44" t="s">
        <v>136</v>
      </c>
      <c r="K96" s="42" t="s">
        <v>137</v>
      </c>
      <c r="L96" s="44" t="s">
        <v>138</v>
      </c>
      <c r="M96" s="44" t="s">
        <v>139</v>
      </c>
      <c r="N96" s="44" t="s">
        <v>140</v>
      </c>
      <c r="O96" s="44" t="s">
        <v>141</v>
      </c>
      <c r="P96" s="44" t="s">
        <v>142</v>
      </c>
      <c r="Q96" s="44" t="s">
        <v>143</v>
      </c>
      <c r="R96" s="44" t="s">
        <v>144</v>
      </c>
      <c r="S96" s="44" t="s">
        <v>145</v>
      </c>
      <c r="T96" s="44" t="s">
        <v>146</v>
      </c>
      <c r="U96" s="44" t="s">
        <v>147</v>
      </c>
      <c r="V96" s="44" t="s">
        <v>148</v>
      </c>
      <c r="W96" s="44"/>
      <c r="X96" s="44" t="s">
        <v>150</v>
      </c>
      <c r="Y96" s="44">
        <v>1980</v>
      </c>
    </row>
    <row r="97" spans="1:25" ht="76.5" x14ac:dyDescent="0.25">
      <c r="A97" s="42">
        <v>29956</v>
      </c>
      <c r="B97" s="46" t="s">
        <v>390</v>
      </c>
      <c r="C97" s="44">
        <v>19</v>
      </c>
      <c r="D97" s="44" t="s">
        <v>391</v>
      </c>
      <c r="E97" s="44" t="s">
        <v>132</v>
      </c>
      <c r="F97" s="44"/>
      <c r="G97" s="44"/>
      <c r="H97" s="44"/>
      <c r="I97" s="44"/>
      <c r="J97" s="44" t="s">
        <v>136</v>
      </c>
      <c r="K97" s="42" t="s">
        <v>137</v>
      </c>
      <c r="L97" s="44" t="s">
        <v>138</v>
      </c>
      <c r="M97" s="44" t="s">
        <v>139</v>
      </c>
      <c r="N97" s="44" t="s">
        <v>140</v>
      </c>
      <c r="O97" s="44" t="s">
        <v>141</v>
      </c>
      <c r="P97" s="44" t="s">
        <v>142</v>
      </c>
      <c r="Q97" s="44" t="s">
        <v>143</v>
      </c>
      <c r="R97" s="44" t="s">
        <v>144</v>
      </c>
      <c r="S97" s="44" t="s">
        <v>145</v>
      </c>
      <c r="T97" s="44" t="s">
        <v>146</v>
      </c>
      <c r="U97" s="44" t="s">
        <v>147</v>
      </c>
      <c r="V97" s="44" t="s">
        <v>148</v>
      </c>
      <c r="W97" s="44"/>
      <c r="X97" s="44" t="s">
        <v>150</v>
      </c>
      <c r="Y97" s="44">
        <v>1980</v>
      </c>
    </row>
    <row r="98" spans="1:25" ht="76.5" x14ac:dyDescent="0.25">
      <c r="A98" s="42">
        <v>29956</v>
      </c>
      <c r="B98" s="46" t="s">
        <v>392</v>
      </c>
      <c r="C98" s="44">
        <v>11</v>
      </c>
      <c r="D98" s="44" t="s">
        <v>393</v>
      </c>
      <c r="E98" s="44" t="s">
        <v>132</v>
      </c>
      <c r="F98" s="44"/>
      <c r="G98" s="44"/>
      <c r="H98" s="44"/>
      <c r="I98" s="44"/>
      <c r="J98" s="44" t="s">
        <v>136</v>
      </c>
      <c r="K98" s="42" t="s">
        <v>137</v>
      </c>
      <c r="L98" s="44" t="s">
        <v>138</v>
      </c>
      <c r="M98" s="44" t="s">
        <v>139</v>
      </c>
      <c r="N98" s="44" t="s">
        <v>140</v>
      </c>
      <c r="O98" s="44" t="s">
        <v>141</v>
      </c>
      <c r="P98" s="44" t="s">
        <v>142</v>
      </c>
      <c r="Q98" s="44" t="s">
        <v>143</v>
      </c>
      <c r="R98" s="44" t="s">
        <v>144</v>
      </c>
      <c r="S98" s="44" t="s">
        <v>145</v>
      </c>
      <c r="T98" s="44" t="s">
        <v>146</v>
      </c>
      <c r="U98" s="44" t="s">
        <v>147</v>
      </c>
      <c r="V98" s="44" t="s">
        <v>148</v>
      </c>
      <c r="W98" s="44"/>
      <c r="X98" s="44" t="s">
        <v>150</v>
      </c>
      <c r="Y98" s="44">
        <v>1980</v>
      </c>
    </row>
    <row r="99" spans="1:25" ht="76.5" x14ac:dyDescent="0.25">
      <c r="A99" s="42">
        <v>29956</v>
      </c>
      <c r="B99" s="46" t="s">
        <v>394</v>
      </c>
      <c r="C99" s="44">
        <v>22</v>
      </c>
      <c r="D99" s="44" t="s">
        <v>395</v>
      </c>
      <c r="E99" s="44" t="s">
        <v>132</v>
      </c>
      <c r="F99" s="44"/>
      <c r="G99" s="44"/>
      <c r="H99" s="44"/>
      <c r="I99" s="44"/>
      <c r="J99" s="44" t="s">
        <v>136</v>
      </c>
      <c r="K99" s="42" t="s">
        <v>137</v>
      </c>
      <c r="L99" s="44" t="s">
        <v>138</v>
      </c>
      <c r="M99" s="44" t="s">
        <v>139</v>
      </c>
      <c r="N99" s="44" t="s">
        <v>140</v>
      </c>
      <c r="O99" s="44" t="s">
        <v>141</v>
      </c>
      <c r="P99" s="44" t="s">
        <v>142</v>
      </c>
      <c r="Q99" s="44" t="s">
        <v>143</v>
      </c>
      <c r="R99" s="44" t="s">
        <v>144</v>
      </c>
      <c r="S99" s="44" t="s">
        <v>145</v>
      </c>
      <c r="T99" s="44" t="s">
        <v>146</v>
      </c>
      <c r="U99" s="44" t="s">
        <v>147</v>
      </c>
      <c r="V99" s="44" t="s">
        <v>148</v>
      </c>
      <c r="W99" s="44"/>
      <c r="X99" s="44" t="s">
        <v>150</v>
      </c>
      <c r="Y99" s="44">
        <v>1980</v>
      </c>
    </row>
    <row r="100" spans="1:25" ht="76.5" x14ac:dyDescent="0.25">
      <c r="A100" s="42">
        <v>29956</v>
      </c>
      <c r="B100" s="46" t="s">
        <v>396</v>
      </c>
      <c r="C100" s="44">
        <v>1</v>
      </c>
      <c r="D100" s="44" t="s">
        <v>397</v>
      </c>
      <c r="E100" s="44" t="s">
        <v>132</v>
      </c>
      <c r="F100" s="44"/>
      <c r="G100" s="44"/>
      <c r="H100" s="44"/>
      <c r="I100" s="44"/>
      <c r="J100" s="44" t="s">
        <v>136</v>
      </c>
      <c r="K100" s="42" t="s">
        <v>137</v>
      </c>
      <c r="L100" s="44" t="s">
        <v>138</v>
      </c>
      <c r="M100" s="44" t="s">
        <v>139</v>
      </c>
      <c r="N100" s="44" t="s">
        <v>140</v>
      </c>
      <c r="O100" s="44" t="s">
        <v>141</v>
      </c>
      <c r="P100" s="44" t="s">
        <v>142</v>
      </c>
      <c r="Q100" s="44" t="s">
        <v>143</v>
      </c>
      <c r="R100" s="44" t="s">
        <v>144</v>
      </c>
      <c r="S100" s="44" t="s">
        <v>145</v>
      </c>
      <c r="T100" s="44" t="s">
        <v>146</v>
      </c>
      <c r="U100" s="44" t="s">
        <v>147</v>
      </c>
      <c r="V100" s="44" t="s">
        <v>148</v>
      </c>
      <c r="W100" s="44"/>
      <c r="X100" s="44" t="s">
        <v>150</v>
      </c>
      <c r="Y100" s="44">
        <v>1980</v>
      </c>
    </row>
    <row r="101" spans="1:25" ht="76.5" x14ac:dyDescent="0.25">
      <c r="A101" s="42">
        <v>29956</v>
      </c>
      <c r="B101" s="46" t="s">
        <v>398</v>
      </c>
      <c r="C101" s="44">
        <v>2</v>
      </c>
      <c r="D101" s="44" t="s">
        <v>399</v>
      </c>
      <c r="E101" s="44" t="s">
        <v>132</v>
      </c>
      <c r="F101" s="44"/>
      <c r="G101" s="44"/>
      <c r="H101" s="44"/>
      <c r="I101" s="44"/>
      <c r="J101" s="44" t="s">
        <v>136</v>
      </c>
      <c r="K101" s="42" t="s">
        <v>137</v>
      </c>
      <c r="L101" s="44" t="s">
        <v>138</v>
      </c>
      <c r="M101" s="44" t="s">
        <v>139</v>
      </c>
      <c r="N101" s="44" t="s">
        <v>140</v>
      </c>
      <c r="O101" s="44" t="s">
        <v>141</v>
      </c>
      <c r="P101" s="44" t="s">
        <v>142</v>
      </c>
      <c r="Q101" s="44" t="s">
        <v>143</v>
      </c>
      <c r="R101" s="44" t="s">
        <v>144</v>
      </c>
      <c r="S101" s="44" t="s">
        <v>145</v>
      </c>
      <c r="T101" s="44" t="s">
        <v>146</v>
      </c>
      <c r="U101" s="44" t="s">
        <v>147</v>
      </c>
      <c r="V101" s="44" t="s">
        <v>148</v>
      </c>
      <c r="W101" s="44"/>
      <c r="X101" s="44" t="s">
        <v>150</v>
      </c>
      <c r="Y101" s="44">
        <v>1980</v>
      </c>
    </row>
    <row r="102" spans="1:25" ht="76.5" x14ac:dyDescent="0.25">
      <c r="A102" s="42">
        <v>29956</v>
      </c>
      <c r="B102" s="46" t="s">
        <v>400</v>
      </c>
      <c r="C102" s="44">
        <v>21</v>
      </c>
      <c r="D102" s="44" t="s">
        <v>401</v>
      </c>
      <c r="E102" s="44" t="s">
        <v>132</v>
      </c>
      <c r="F102" s="44"/>
      <c r="G102" s="44"/>
      <c r="H102" s="44"/>
      <c r="I102" s="44"/>
      <c r="J102" s="44" t="s">
        <v>136</v>
      </c>
      <c r="K102" s="42" t="s">
        <v>137</v>
      </c>
      <c r="L102" s="44" t="s">
        <v>138</v>
      </c>
      <c r="M102" s="44" t="s">
        <v>139</v>
      </c>
      <c r="N102" s="44" t="s">
        <v>140</v>
      </c>
      <c r="O102" s="44" t="s">
        <v>141</v>
      </c>
      <c r="P102" s="44" t="s">
        <v>142</v>
      </c>
      <c r="Q102" s="44" t="s">
        <v>143</v>
      </c>
      <c r="R102" s="44" t="s">
        <v>144</v>
      </c>
      <c r="S102" s="44" t="s">
        <v>145</v>
      </c>
      <c r="T102" s="44" t="s">
        <v>146</v>
      </c>
      <c r="U102" s="44" t="s">
        <v>147</v>
      </c>
      <c r="V102" s="44" t="s">
        <v>148</v>
      </c>
      <c r="W102" s="44"/>
      <c r="X102" s="44" t="s">
        <v>150</v>
      </c>
      <c r="Y102" s="44">
        <v>1980</v>
      </c>
    </row>
    <row r="103" spans="1:25" ht="76.5" x14ac:dyDescent="0.25">
      <c r="A103" s="42">
        <v>29956</v>
      </c>
      <c r="B103" s="46" t="s">
        <v>402</v>
      </c>
      <c r="C103" s="44">
        <v>15</v>
      </c>
      <c r="D103" s="44" t="s">
        <v>403</v>
      </c>
      <c r="E103" s="44" t="s">
        <v>132</v>
      </c>
      <c r="F103" s="44"/>
      <c r="G103" s="44"/>
      <c r="H103" s="44"/>
      <c r="I103" s="44"/>
      <c r="J103" s="44" t="s">
        <v>136</v>
      </c>
      <c r="K103" s="42" t="s">
        <v>137</v>
      </c>
      <c r="L103" s="44" t="s">
        <v>138</v>
      </c>
      <c r="M103" s="44" t="s">
        <v>139</v>
      </c>
      <c r="N103" s="44" t="s">
        <v>140</v>
      </c>
      <c r="O103" s="44" t="s">
        <v>141</v>
      </c>
      <c r="P103" s="44" t="s">
        <v>142</v>
      </c>
      <c r="Q103" s="44" t="s">
        <v>143</v>
      </c>
      <c r="R103" s="44" t="s">
        <v>144</v>
      </c>
      <c r="S103" s="44" t="s">
        <v>145</v>
      </c>
      <c r="T103" s="44" t="s">
        <v>146</v>
      </c>
      <c r="U103" s="44" t="s">
        <v>147</v>
      </c>
      <c r="V103" s="44" t="s">
        <v>148</v>
      </c>
      <c r="W103" s="44"/>
      <c r="X103" s="44" t="s">
        <v>150</v>
      </c>
      <c r="Y103" s="44">
        <v>1980</v>
      </c>
    </row>
    <row r="104" spans="1:25" ht="63.75" x14ac:dyDescent="0.25">
      <c r="A104" s="42">
        <v>29956</v>
      </c>
      <c r="B104" s="46" t="s">
        <v>404</v>
      </c>
      <c r="C104" s="44">
        <v>1</v>
      </c>
      <c r="D104" s="44" t="s">
        <v>405</v>
      </c>
      <c r="E104" s="44" t="s">
        <v>132</v>
      </c>
      <c r="F104" s="44"/>
      <c r="G104" s="44"/>
      <c r="H104" s="44"/>
      <c r="I104" s="44"/>
      <c r="J104" s="44" t="s">
        <v>136</v>
      </c>
      <c r="K104" s="42" t="s">
        <v>137</v>
      </c>
      <c r="L104" s="44" t="s">
        <v>221</v>
      </c>
      <c r="M104" s="44"/>
      <c r="N104" s="44" t="s">
        <v>140</v>
      </c>
      <c r="O104" s="44" t="s">
        <v>141</v>
      </c>
      <c r="P104" s="44" t="s">
        <v>142</v>
      </c>
      <c r="Q104" s="44" t="s">
        <v>143</v>
      </c>
      <c r="R104" s="44" t="s">
        <v>144</v>
      </c>
      <c r="S104" s="44" t="s">
        <v>145</v>
      </c>
      <c r="T104" s="44" t="s">
        <v>146</v>
      </c>
      <c r="U104" s="44" t="s">
        <v>147</v>
      </c>
      <c r="V104" s="44" t="s">
        <v>148</v>
      </c>
      <c r="W104" s="44"/>
      <c r="X104" s="44" t="s">
        <v>150</v>
      </c>
      <c r="Y104" s="44">
        <v>1980</v>
      </c>
    </row>
    <row r="105" spans="1:25" ht="63.75" x14ac:dyDescent="0.25">
      <c r="A105" s="42">
        <v>29956</v>
      </c>
      <c r="B105" s="46" t="s">
        <v>406</v>
      </c>
      <c r="C105" s="44">
        <v>6</v>
      </c>
      <c r="D105" s="44" t="s">
        <v>407</v>
      </c>
      <c r="E105" s="44" t="s">
        <v>132</v>
      </c>
      <c r="F105" s="44"/>
      <c r="G105" s="44"/>
      <c r="H105" s="44"/>
      <c r="I105" s="44"/>
      <c r="J105" s="44" t="s">
        <v>136</v>
      </c>
      <c r="K105" s="42" t="s">
        <v>137</v>
      </c>
      <c r="L105" s="44" t="s">
        <v>221</v>
      </c>
      <c r="M105" s="44"/>
      <c r="N105" s="44" t="s">
        <v>140</v>
      </c>
      <c r="O105" s="44" t="s">
        <v>141</v>
      </c>
      <c r="P105" s="44" t="s">
        <v>142</v>
      </c>
      <c r="Q105" s="44" t="s">
        <v>143</v>
      </c>
      <c r="R105" s="44" t="s">
        <v>144</v>
      </c>
      <c r="S105" s="44" t="s">
        <v>145</v>
      </c>
      <c r="T105" s="44" t="s">
        <v>146</v>
      </c>
      <c r="U105" s="44" t="s">
        <v>147</v>
      </c>
      <c r="V105" s="44" t="s">
        <v>148</v>
      </c>
      <c r="W105" s="44"/>
      <c r="X105" s="44" t="s">
        <v>150</v>
      </c>
      <c r="Y105" s="44">
        <v>1980</v>
      </c>
    </row>
    <row r="106" spans="1:25" ht="63.75" x14ac:dyDescent="0.25">
      <c r="A106" s="42">
        <v>29956</v>
      </c>
      <c r="B106" s="46" t="s">
        <v>408</v>
      </c>
      <c r="C106" s="44">
        <v>11</v>
      </c>
      <c r="D106" s="44" t="s">
        <v>409</v>
      </c>
      <c r="E106" s="44" t="s">
        <v>132</v>
      </c>
      <c r="F106" s="44"/>
      <c r="G106" s="44"/>
      <c r="H106" s="44"/>
      <c r="I106" s="44"/>
      <c r="J106" s="44" t="s">
        <v>136</v>
      </c>
      <c r="K106" s="42" t="s">
        <v>137</v>
      </c>
      <c r="L106" s="44" t="s">
        <v>221</v>
      </c>
      <c r="M106" s="44"/>
      <c r="N106" s="44" t="s">
        <v>140</v>
      </c>
      <c r="O106" s="44" t="s">
        <v>141</v>
      </c>
      <c r="P106" s="44" t="s">
        <v>142</v>
      </c>
      <c r="Q106" s="44" t="s">
        <v>143</v>
      </c>
      <c r="R106" s="44" t="s">
        <v>144</v>
      </c>
      <c r="S106" s="44" t="s">
        <v>145</v>
      </c>
      <c r="T106" s="44" t="s">
        <v>146</v>
      </c>
      <c r="U106" s="44" t="s">
        <v>147</v>
      </c>
      <c r="V106" s="44" t="s">
        <v>148</v>
      </c>
      <c r="W106" s="44"/>
      <c r="X106" s="44" t="s">
        <v>150</v>
      </c>
      <c r="Y106" s="44">
        <v>1980</v>
      </c>
    </row>
    <row r="107" spans="1:25" ht="63.75" x14ac:dyDescent="0.25">
      <c r="A107" s="42">
        <v>29956</v>
      </c>
      <c r="B107" s="46" t="s">
        <v>410</v>
      </c>
      <c r="C107" s="44">
        <v>1</v>
      </c>
      <c r="D107" s="44" t="s">
        <v>411</v>
      </c>
      <c r="E107" s="44" t="s">
        <v>132</v>
      </c>
      <c r="F107" s="44"/>
      <c r="G107" s="44"/>
      <c r="H107" s="44"/>
      <c r="I107" s="44"/>
      <c r="J107" s="44" t="s">
        <v>136</v>
      </c>
      <c r="K107" s="42" t="s">
        <v>137</v>
      </c>
      <c r="L107" s="44" t="s">
        <v>221</v>
      </c>
      <c r="M107" s="44"/>
      <c r="N107" s="44" t="s">
        <v>140</v>
      </c>
      <c r="O107" s="44" t="s">
        <v>141</v>
      </c>
      <c r="P107" s="44" t="s">
        <v>142</v>
      </c>
      <c r="Q107" s="44" t="s">
        <v>143</v>
      </c>
      <c r="R107" s="44" t="s">
        <v>144</v>
      </c>
      <c r="S107" s="44" t="s">
        <v>145</v>
      </c>
      <c r="T107" s="44" t="s">
        <v>146</v>
      </c>
      <c r="U107" s="44" t="s">
        <v>147</v>
      </c>
      <c r="V107" s="44" t="s">
        <v>148</v>
      </c>
      <c r="W107" s="44"/>
      <c r="X107" s="44" t="s">
        <v>150</v>
      </c>
      <c r="Y107" s="44">
        <v>1980</v>
      </c>
    </row>
    <row r="108" spans="1:25" ht="63.75" x14ac:dyDescent="0.25">
      <c r="A108" s="42">
        <v>29956</v>
      </c>
      <c r="B108" s="46" t="s">
        <v>412</v>
      </c>
      <c r="C108" s="44">
        <v>5</v>
      </c>
      <c r="D108" s="44" t="s">
        <v>413</v>
      </c>
      <c r="E108" s="44" t="s">
        <v>132</v>
      </c>
      <c r="F108" s="44"/>
      <c r="G108" s="44"/>
      <c r="H108" s="44"/>
      <c r="I108" s="44"/>
      <c r="J108" s="44" t="s">
        <v>136</v>
      </c>
      <c r="K108" s="42" t="s">
        <v>137</v>
      </c>
      <c r="L108" s="44" t="s">
        <v>221</v>
      </c>
      <c r="M108" s="44"/>
      <c r="N108" s="44" t="s">
        <v>140</v>
      </c>
      <c r="O108" s="44" t="s">
        <v>141</v>
      </c>
      <c r="P108" s="44" t="s">
        <v>142</v>
      </c>
      <c r="Q108" s="44" t="s">
        <v>143</v>
      </c>
      <c r="R108" s="44" t="s">
        <v>144</v>
      </c>
      <c r="S108" s="44" t="s">
        <v>145</v>
      </c>
      <c r="T108" s="44" t="s">
        <v>146</v>
      </c>
      <c r="U108" s="44" t="s">
        <v>147</v>
      </c>
      <c r="V108" s="44" t="s">
        <v>148</v>
      </c>
      <c r="W108" s="44"/>
      <c r="X108" s="44" t="s">
        <v>150</v>
      </c>
      <c r="Y108" s="44">
        <v>1980</v>
      </c>
    </row>
    <row r="109" spans="1:25" ht="63.75" x14ac:dyDescent="0.25">
      <c r="A109" s="42">
        <v>29956</v>
      </c>
      <c r="B109" s="46" t="s">
        <v>414</v>
      </c>
      <c r="C109" s="44">
        <v>5</v>
      </c>
      <c r="D109" s="44" t="s">
        <v>415</v>
      </c>
      <c r="E109" s="44" t="s">
        <v>132</v>
      </c>
      <c r="F109" s="44"/>
      <c r="G109" s="44"/>
      <c r="H109" s="44"/>
      <c r="I109" s="44"/>
      <c r="J109" s="44" t="s">
        <v>136</v>
      </c>
      <c r="K109" s="42" t="s">
        <v>137</v>
      </c>
      <c r="L109" s="44" t="s">
        <v>221</v>
      </c>
      <c r="M109" s="44"/>
      <c r="N109" s="44" t="s">
        <v>140</v>
      </c>
      <c r="O109" s="44" t="s">
        <v>141</v>
      </c>
      <c r="P109" s="44" t="s">
        <v>142</v>
      </c>
      <c r="Q109" s="44" t="s">
        <v>143</v>
      </c>
      <c r="R109" s="44" t="s">
        <v>144</v>
      </c>
      <c r="S109" s="44" t="s">
        <v>145</v>
      </c>
      <c r="T109" s="44" t="s">
        <v>146</v>
      </c>
      <c r="U109" s="44" t="s">
        <v>147</v>
      </c>
      <c r="V109" s="44" t="s">
        <v>148</v>
      </c>
      <c r="W109" s="44"/>
      <c r="X109" s="44" t="s">
        <v>150</v>
      </c>
      <c r="Y109" s="44">
        <v>1980</v>
      </c>
    </row>
    <row r="110" spans="1:25" ht="63.75" x14ac:dyDescent="0.25">
      <c r="A110" s="42">
        <v>29956</v>
      </c>
      <c r="B110" s="46" t="s">
        <v>416</v>
      </c>
      <c r="C110" s="44">
        <v>15</v>
      </c>
      <c r="D110" s="44" t="s">
        <v>417</v>
      </c>
      <c r="E110" s="44" t="s">
        <v>132</v>
      </c>
      <c r="F110" s="44"/>
      <c r="G110" s="44"/>
      <c r="H110" s="44"/>
      <c r="I110" s="44"/>
      <c r="J110" s="44" t="s">
        <v>136</v>
      </c>
      <c r="K110" s="42" t="s">
        <v>137</v>
      </c>
      <c r="L110" s="44" t="s">
        <v>221</v>
      </c>
      <c r="M110" s="44"/>
      <c r="N110" s="44" t="s">
        <v>140</v>
      </c>
      <c r="O110" s="44" t="s">
        <v>141</v>
      </c>
      <c r="P110" s="44" t="s">
        <v>142</v>
      </c>
      <c r="Q110" s="44" t="s">
        <v>143</v>
      </c>
      <c r="R110" s="44" t="s">
        <v>144</v>
      </c>
      <c r="S110" s="44" t="s">
        <v>145</v>
      </c>
      <c r="T110" s="44" t="s">
        <v>146</v>
      </c>
      <c r="U110" s="44" t="s">
        <v>147</v>
      </c>
      <c r="V110" s="44" t="s">
        <v>148</v>
      </c>
      <c r="W110" s="44"/>
      <c r="X110" s="44" t="s">
        <v>150</v>
      </c>
      <c r="Y110" s="44">
        <v>1980</v>
      </c>
    </row>
    <row r="111" spans="1:25" ht="63.75" x14ac:dyDescent="0.25">
      <c r="A111" s="42">
        <v>29956</v>
      </c>
      <c r="B111" s="46" t="s">
        <v>418</v>
      </c>
      <c r="C111" s="44">
        <v>5</v>
      </c>
      <c r="D111" s="44" t="s">
        <v>419</v>
      </c>
      <c r="E111" s="44" t="s">
        <v>132</v>
      </c>
      <c r="F111" s="44"/>
      <c r="G111" s="44"/>
      <c r="H111" s="44"/>
      <c r="I111" s="44"/>
      <c r="J111" s="44" t="s">
        <v>136</v>
      </c>
      <c r="K111" s="42" t="s">
        <v>137</v>
      </c>
      <c r="L111" s="44" t="s">
        <v>221</v>
      </c>
      <c r="M111" s="44"/>
      <c r="N111" s="44" t="s">
        <v>140</v>
      </c>
      <c r="O111" s="44" t="s">
        <v>141</v>
      </c>
      <c r="P111" s="44" t="s">
        <v>142</v>
      </c>
      <c r="Q111" s="44" t="s">
        <v>143</v>
      </c>
      <c r="R111" s="44" t="s">
        <v>144</v>
      </c>
      <c r="S111" s="44" t="s">
        <v>145</v>
      </c>
      <c r="T111" s="44" t="s">
        <v>146</v>
      </c>
      <c r="U111" s="44" t="s">
        <v>147</v>
      </c>
      <c r="V111" s="44" t="s">
        <v>148</v>
      </c>
      <c r="W111" s="44"/>
      <c r="X111" s="44" t="s">
        <v>150</v>
      </c>
      <c r="Y111" s="44">
        <v>1980</v>
      </c>
    </row>
    <row r="112" spans="1:25" ht="63.75" x14ac:dyDescent="0.25">
      <c r="A112" s="42">
        <v>29956</v>
      </c>
      <c r="B112" s="46" t="s">
        <v>420</v>
      </c>
      <c r="C112" s="44">
        <v>2</v>
      </c>
      <c r="D112" s="44" t="s">
        <v>421</v>
      </c>
      <c r="E112" s="44" t="s">
        <v>132</v>
      </c>
      <c r="F112" s="44"/>
      <c r="G112" s="44"/>
      <c r="H112" s="44"/>
      <c r="I112" s="44"/>
      <c r="J112" s="44" t="s">
        <v>136</v>
      </c>
      <c r="K112" s="42" t="s">
        <v>137</v>
      </c>
      <c r="L112" s="44" t="s">
        <v>221</v>
      </c>
      <c r="M112" s="44"/>
      <c r="N112" s="44" t="s">
        <v>140</v>
      </c>
      <c r="O112" s="44" t="s">
        <v>141</v>
      </c>
      <c r="P112" s="44" t="s">
        <v>142</v>
      </c>
      <c r="Q112" s="44" t="s">
        <v>143</v>
      </c>
      <c r="R112" s="44" t="s">
        <v>144</v>
      </c>
      <c r="S112" s="44" t="s">
        <v>145</v>
      </c>
      <c r="T112" s="44" t="s">
        <v>146</v>
      </c>
      <c r="U112" s="44" t="s">
        <v>147</v>
      </c>
      <c r="V112" s="44" t="s">
        <v>148</v>
      </c>
      <c r="W112" s="44"/>
      <c r="X112" s="44" t="s">
        <v>150</v>
      </c>
      <c r="Y112" s="44">
        <v>1980</v>
      </c>
    </row>
    <row r="113" spans="1:25" ht="63.75" x14ac:dyDescent="0.25">
      <c r="A113" s="42">
        <v>29956</v>
      </c>
      <c r="B113" s="46" t="s">
        <v>422</v>
      </c>
      <c r="C113" s="44">
        <v>1</v>
      </c>
      <c r="D113" s="44" t="s">
        <v>423</v>
      </c>
      <c r="E113" s="44" t="s">
        <v>132</v>
      </c>
      <c r="F113" s="44"/>
      <c r="G113" s="44"/>
      <c r="H113" s="44"/>
      <c r="I113" s="44"/>
      <c r="J113" s="44" t="s">
        <v>136</v>
      </c>
      <c r="K113" s="42" t="s">
        <v>137</v>
      </c>
      <c r="L113" s="44" t="s">
        <v>221</v>
      </c>
      <c r="M113" s="44" t="s">
        <v>424</v>
      </c>
      <c r="N113" s="44" t="s">
        <v>140</v>
      </c>
      <c r="O113" s="44" t="s">
        <v>141</v>
      </c>
      <c r="P113" s="44" t="s">
        <v>142</v>
      </c>
      <c r="Q113" s="44" t="s">
        <v>143</v>
      </c>
      <c r="R113" s="44" t="s">
        <v>144</v>
      </c>
      <c r="S113" s="44" t="s">
        <v>145</v>
      </c>
      <c r="T113" s="44" t="s">
        <v>146</v>
      </c>
      <c r="U113" s="44" t="s">
        <v>147</v>
      </c>
      <c r="V113" s="44" t="s">
        <v>148</v>
      </c>
      <c r="W113" s="44"/>
      <c r="X113" s="44" t="s">
        <v>150</v>
      </c>
      <c r="Y113" s="44">
        <v>1980</v>
      </c>
    </row>
    <row r="114" spans="1:25" ht="63.75" x14ac:dyDescent="0.25">
      <c r="A114" s="42">
        <v>29956</v>
      </c>
      <c r="B114" s="46" t="s">
        <v>425</v>
      </c>
      <c r="C114" s="44">
        <v>4</v>
      </c>
      <c r="D114" s="44" t="s">
        <v>426</v>
      </c>
      <c r="E114" s="44" t="s">
        <v>132</v>
      </c>
      <c r="F114" s="44"/>
      <c r="G114" s="44"/>
      <c r="H114" s="44"/>
      <c r="I114" s="44"/>
      <c r="J114" s="44" t="s">
        <v>136</v>
      </c>
      <c r="K114" s="42" t="s">
        <v>137</v>
      </c>
      <c r="L114" s="44" t="s">
        <v>221</v>
      </c>
      <c r="M114" s="44" t="s">
        <v>424</v>
      </c>
      <c r="N114" s="44" t="s">
        <v>140</v>
      </c>
      <c r="O114" s="44" t="s">
        <v>141</v>
      </c>
      <c r="P114" s="44" t="s">
        <v>142</v>
      </c>
      <c r="Q114" s="44" t="s">
        <v>143</v>
      </c>
      <c r="R114" s="44" t="s">
        <v>144</v>
      </c>
      <c r="S114" s="44" t="s">
        <v>145</v>
      </c>
      <c r="T114" s="44" t="s">
        <v>146</v>
      </c>
      <c r="U114" s="44" t="s">
        <v>147</v>
      </c>
      <c r="V114" s="44" t="s">
        <v>148</v>
      </c>
      <c r="W114" s="44"/>
      <c r="X114" s="44" t="s">
        <v>150</v>
      </c>
      <c r="Y114" s="44">
        <v>1980</v>
      </c>
    </row>
    <row r="115" spans="1:25" ht="63.75" x14ac:dyDescent="0.25">
      <c r="A115" s="42">
        <v>29956</v>
      </c>
      <c r="B115" s="46" t="s">
        <v>427</v>
      </c>
      <c r="C115" s="44">
        <v>2</v>
      </c>
      <c r="D115" s="44" t="s">
        <v>428</v>
      </c>
      <c r="E115" s="44" t="s">
        <v>132</v>
      </c>
      <c r="F115" s="44"/>
      <c r="G115" s="44"/>
      <c r="H115" s="44"/>
      <c r="I115" s="44"/>
      <c r="J115" s="44" t="s">
        <v>136</v>
      </c>
      <c r="K115" s="42" t="s">
        <v>137</v>
      </c>
      <c r="L115" s="44" t="s">
        <v>221</v>
      </c>
      <c r="M115" s="44" t="s">
        <v>424</v>
      </c>
      <c r="N115" s="44" t="s">
        <v>140</v>
      </c>
      <c r="O115" s="44" t="s">
        <v>141</v>
      </c>
      <c r="P115" s="44" t="s">
        <v>142</v>
      </c>
      <c r="Q115" s="44" t="s">
        <v>143</v>
      </c>
      <c r="R115" s="44" t="s">
        <v>144</v>
      </c>
      <c r="S115" s="44" t="s">
        <v>145</v>
      </c>
      <c r="T115" s="44" t="s">
        <v>146</v>
      </c>
      <c r="U115" s="44" t="s">
        <v>147</v>
      </c>
      <c r="V115" s="44" t="s">
        <v>148</v>
      </c>
      <c r="W115" s="44"/>
      <c r="X115" s="44" t="s">
        <v>150</v>
      </c>
      <c r="Y115" s="44">
        <v>1980</v>
      </c>
    </row>
    <row r="116" spans="1:25" ht="63.75" x14ac:dyDescent="0.25">
      <c r="A116" s="42">
        <v>29956</v>
      </c>
      <c r="B116" s="46" t="s">
        <v>429</v>
      </c>
      <c r="C116" s="44">
        <v>5</v>
      </c>
      <c r="D116" s="44" t="s">
        <v>430</v>
      </c>
      <c r="E116" s="44" t="s">
        <v>132</v>
      </c>
      <c r="F116" s="44"/>
      <c r="G116" s="44"/>
      <c r="H116" s="44"/>
      <c r="I116" s="44"/>
      <c r="J116" s="44" t="s">
        <v>136</v>
      </c>
      <c r="K116" s="42" t="s">
        <v>137</v>
      </c>
      <c r="L116" s="44" t="s">
        <v>221</v>
      </c>
      <c r="M116" s="44" t="s">
        <v>424</v>
      </c>
      <c r="N116" s="44" t="s">
        <v>140</v>
      </c>
      <c r="O116" s="44" t="s">
        <v>141</v>
      </c>
      <c r="P116" s="44" t="s">
        <v>142</v>
      </c>
      <c r="Q116" s="44" t="s">
        <v>143</v>
      </c>
      <c r="R116" s="44" t="s">
        <v>144</v>
      </c>
      <c r="S116" s="44" t="s">
        <v>145</v>
      </c>
      <c r="T116" s="44" t="s">
        <v>146</v>
      </c>
      <c r="U116" s="44" t="s">
        <v>147</v>
      </c>
      <c r="V116" s="44" t="s">
        <v>148</v>
      </c>
      <c r="W116" s="44"/>
      <c r="X116" s="44" t="s">
        <v>150</v>
      </c>
      <c r="Y116" s="44">
        <v>1980</v>
      </c>
    </row>
    <row r="117" spans="1:25" ht="63.75" x14ac:dyDescent="0.25">
      <c r="A117" s="42">
        <v>29956</v>
      </c>
      <c r="B117" s="46" t="s">
        <v>431</v>
      </c>
      <c r="C117" s="44">
        <v>2</v>
      </c>
      <c r="D117" s="44" t="s">
        <v>432</v>
      </c>
      <c r="E117" s="44" t="s">
        <v>132</v>
      </c>
      <c r="F117" s="44"/>
      <c r="G117" s="44"/>
      <c r="H117" s="44"/>
      <c r="I117" s="44"/>
      <c r="J117" s="44" t="s">
        <v>136</v>
      </c>
      <c r="K117" s="42" t="s">
        <v>137</v>
      </c>
      <c r="L117" s="44" t="s">
        <v>221</v>
      </c>
      <c r="M117" s="44" t="s">
        <v>424</v>
      </c>
      <c r="N117" s="44" t="s">
        <v>140</v>
      </c>
      <c r="O117" s="44" t="s">
        <v>141</v>
      </c>
      <c r="P117" s="44" t="s">
        <v>142</v>
      </c>
      <c r="Q117" s="44" t="s">
        <v>143</v>
      </c>
      <c r="R117" s="44" t="s">
        <v>144</v>
      </c>
      <c r="S117" s="44" t="s">
        <v>145</v>
      </c>
      <c r="T117" s="44" t="s">
        <v>146</v>
      </c>
      <c r="U117" s="44" t="s">
        <v>147</v>
      </c>
      <c r="V117" s="44" t="s">
        <v>148</v>
      </c>
      <c r="W117" s="44"/>
      <c r="X117" s="44" t="s">
        <v>150</v>
      </c>
      <c r="Y117" s="44">
        <v>1980</v>
      </c>
    </row>
    <row r="118" spans="1:25" ht="63.75" x14ac:dyDescent="0.25">
      <c r="A118" s="42">
        <v>29956</v>
      </c>
      <c r="B118" s="46" t="s">
        <v>433</v>
      </c>
      <c r="C118" s="44">
        <v>3</v>
      </c>
      <c r="D118" s="44" t="s">
        <v>434</v>
      </c>
      <c r="E118" s="44" t="s">
        <v>132</v>
      </c>
      <c r="F118" s="44"/>
      <c r="G118" s="44"/>
      <c r="H118" s="44"/>
      <c r="I118" s="44"/>
      <c r="J118" s="44" t="s">
        <v>136</v>
      </c>
      <c r="K118" s="42" t="s">
        <v>137</v>
      </c>
      <c r="L118" s="44" t="s">
        <v>221</v>
      </c>
      <c r="M118" s="44" t="s">
        <v>424</v>
      </c>
      <c r="N118" s="44" t="s">
        <v>140</v>
      </c>
      <c r="O118" s="44" t="s">
        <v>141</v>
      </c>
      <c r="P118" s="44" t="s">
        <v>142</v>
      </c>
      <c r="Q118" s="44" t="s">
        <v>143</v>
      </c>
      <c r="R118" s="44" t="s">
        <v>144</v>
      </c>
      <c r="S118" s="44" t="s">
        <v>145</v>
      </c>
      <c r="T118" s="44" t="s">
        <v>146</v>
      </c>
      <c r="U118" s="44" t="s">
        <v>147</v>
      </c>
      <c r="V118" s="44" t="s">
        <v>148</v>
      </c>
      <c r="W118" s="44"/>
      <c r="X118" s="44" t="s">
        <v>150</v>
      </c>
      <c r="Y118" s="44">
        <v>1980</v>
      </c>
    </row>
    <row r="119" spans="1:25" ht="63.75" x14ac:dyDescent="0.25">
      <c r="A119" s="42">
        <v>29956</v>
      </c>
      <c r="B119" s="46" t="s">
        <v>435</v>
      </c>
      <c r="C119" s="44">
        <v>1</v>
      </c>
      <c r="D119" s="44" t="s">
        <v>436</v>
      </c>
      <c r="E119" s="44" t="s">
        <v>132</v>
      </c>
      <c r="F119" s="44"/>
      <c r="G119" s="44"/>
      <c r="H119" s="44"/>
      <c r="I119" s="44"/>
      <c r="J119" s="44" t="s">
        <v>136</v>
      </c>
      <c r="K119" s="42" t="s">
        <v>137</v>
      </c>
      <c r="L119" s="44" t="s">
        <v>221</v>
      </c>
      <c r="M119" s="44" t="s">
        <v>424</v>
      </c>
      <c r="N119" s="44" t="s">
        <v>140</v>
      </c>
      <c r="O119" s="44" t="s">
        <v>141</v>
      </c>
      <c r="P119" s="44" t="s">
        <v>142</v>
      </c>
      <c r="Q119" s="44" t="s">
        <v>143</v>
      </c>
      <c r="R119" s="44" t="s">
        <v>144</v>
      </c>
      <c r="S119" s="44" t="s">
        <v>145</v>
      </c>
      <c r="T119" s="44" t="s">
        <v>146</v>
      </c>
      <c r="U119" s="44" t="s">
        <v>147</v>
      </c>
      <c r="V119" s="44" t="s">
        <v>148</v>
      </c>
      <c r="W119" s="44"/>
      <c r="X119" s="44" t="s">
        <v>150</v>
      </c>
      <c r="Y119" s="44">
        <v>1980</v>
      </c>
    </row>
    <row r="120" spans="1:25" ht="63.75" x14ac:dyDescent="0.25">
      <c r="A120" s="42">
        <v>29956</v>
      </c>
      <c r="B120" s="46" t="s">
        <v>437</v>
      </c>
      <c r="C120" s="44">
        <v>1</v>
      </c>
      <c r="D120" s="44" t="s">
        <v>438</v>
      </c>
      <c r="E120" s="44" t="s">
        <v>132</v>
      </c>
      <c r="F120" s="44"/>
      <c r="G120" s="44"/>
      <c r="H120" s="44"/>
      <c r="I120" s="44"/>
      <c r="J120" s="44" t="s">
        <v>247</v>
      </c>
      <c r="K120" s="44" t="s">
        <v>248</v>
      </c>
      <c r="L120" s="44" t="s">
        <v>249</v>
      </c>
      <c r="M120" s="44"/>
      <c r="N120" s="44" t="s">
        <v>140</v>
      </c>
      <c r="O120" s="44" t="s">
        <v>141</v>
      </c>
      <c r="P120" s="44" t="s">
        <v>142</v>
      </c>
      <c r="Q120" s="44" t="s">
        <v>143</v>
      </c>
      <c r="R120" s="44" t="s">
        <v>144</v>
      </c>
      <c r="S120" s="44" t="s">
        <v>145</v>
      </c>
      <c r="T120" s="44" t="s">
        <v>146</v>
      </c>
      <c r="U120" s="44" t="s">
        <v>147</v>
      </c>
      <c r="V120" s="44" t="s">
        <v>148</v>
      </c>
      <c r="W120" s="44"/>
      <c r="X120" s="44" t="s">
        <v>150</v>
      </c>
      <c r="Y120" s="44">
        <v>1980</v>
      </c>
    </row>
    <row r="121" spans="1:25" ht="63.75" x14ac:dyDescent="0.25">
      <c r="A121" s="42">
        <v>29956</v>
      </c>
      <c r="B121" s="46" t="s">
        <v>439</v>
      </c>
      <c r="C121" s="44">
        <v>8</v>
      </c>
      <c r="D121" s="44" t="s">
        <v>440</v>
      </c>
      <c r="E121" s="44" t="s">
        <v>132</v>
      </c>
      <c r="F121" s="44" t="s">
        <v>76</v>
      </c>
      <c r="G121" s="44" t="s">
        <v>227</v>
      </c>
      <c r="H121" s="44"/>
      <c r="I121" s="44"/>
      <c r="J121" s="44" t="s">
        <v>263</v>
      </c>
      <c r="K121" s="44" t="s">
        <v>264</v>
      </c>
      <c r="L121" s="44" t="s">
        <v>268</v>
      </c>
      <c r="M121" s="44" t="s">
        <v>269</v>
      </c>
      <c r="N121" s="44" t="s">
        <v>140</v>
      </c>
      <c r="O121" s="44" t="s">
        <v>141</v>
      </c>
      <c r="P121" s="44" t="s">
        <v>142</v>
      </c>
      <c r="Q121" s="44" t="s">
        <v>143</v>
      </c>
      <c r="R121" s="44" t="s">
        <v>144</v>
      </c>
      <c r="S121" s="44" t="s">
        <v>145</v>
      </c>
      <c r="T121" s="44" t="s">
        <v>146</v>
      </c>
      <c r="U121" s="44" t="s">
        <v>147</v>
      </c>
      <c r="V121" s="44" t="s">
        <v>148</v>
      </c>
      <c r="W121" s="44"/>
      <c r="X121" s="44" t="s">
        <v>150</v>
      </c>
      <c r="Y121" s="44">
        <v>1980</v>
      </c>
    </row>
    <row r="122" spans="1:25" ht="63.75" x14ac:dyDescent="0.25">
      <c r="A122" s="42">
        <v>29956</v>
      </c>
      <c r="B122" s="46" t="s">
        <v>441</v>
      </c>
      <c r="C122" s="44">
        <v>2</v>
      </c>
      <c r="D122" s="44" t="s">
        <v>442</v>
      </c>
      <c r="E122" s="44" t="s">
        <v>132</v>
      </c>
      <c r="F122" s="44" t="s">
        <v>76</v>
      </c>
      <c r="G122" s="44" t="s">
        <v>227</v>
      </c>
      <c r="H122" s="44"/>
      <c r="I122" s="44"/>
      <c r="J122" s="44" t="s">
        <v>263</v>
      </c>
      <c r="K122" s="44" t="s">
        <v>264</v>
      </c>
      <c r="L122" s="44" t="s">
        <v>268</v>
      </c>
      <c r="M122" s="44" t="s">
        <v>269</v>
      </c>
      <c r="N122" s="44" t="s">
        <v>140</v>
      </c>
      <c r="O122" s="44" t="s">
        <v>141</v>
      </c>
      <c r="P122" s="44" t="s">
        <v>142</v>
      </c>
      <c r="Q122" s="44" t="s">
        <v>143</v>
      </c>
      <c r="R122" s="44" t="s">
        <v>144</v>
      </c>
      <c r="S122" s="44" t="s">
        <v>145</v>
      </c>
      <c r="T122" s="44" t="s">
        <v>146</v>
      </c>
      <c r="U122" s="44" t="s">
        <v>147</v>
      </c>
      <c r="V122" s="44" t="s">
        <v>148</v>
      </c>
      <c r="W122" s="44"/>
      <c r="X122" s="44" t="s">
        <v>150</v>
      </c>
      <c r="Y122" s="44">
        <v>1980</v>
      </c>
    </row>
    <row r="123" spans="1:25" ht="63.75" x14ac:dyDescent="0.25">
      <c r="A123" s="42">
        <v>29956</v>
      </c>
      <c r="B123" s="46" t="s">
        <v>443</v>
      </c>
      <c r="C123" s="44">
        <v>22</v>
      </c>
      <c r="D123" s="44" t="s">
        <v>444</v>
      </c>
      <c r="E123" s="44" t="s">
        <v>132</v>
      </c>
      <c r="F123" s="44" t="s">
        <v>76</v>
      </c>
      <c r="G123" s="44" t="s">
        <v>227</v>
      </c>
      <c r="H123" s="44"/>
      <c r="I123" s="44"/>
      <c r="J123" s="44" t="s">
        <v>263</v>
      </c>
      <c r="K123" s="44" t="s">
        <v>264</v>
      </c>
      <c r="L123" s="44" t="s">
        <v>268</v>
      </c>
      <c r="M123" s="44" t="s">
        <v>269</v>
      </c>
      <c r="N123" s="44" t="s">
        <v>140</v>
      </c>
      <c r="O123" s="44" t="s">
        <v>141</v>
      </c>
      <c r="P123" s="44" t="s">
        <v>142</v>
      </c>
      <c r="Q123" s="44" t="s">
        <v>143</v>
      </c>
      <c r="R123" s="44" t="s">
        <v>144</v>
      </c>
      <c r="S123" s="44" t="s">
        <v>145</v>
      </c>
      <c r="T123" s="44" t="s">
        <v>146</v>
      </c>
      <c r="U123" s="44" t="s">
        <v>147</v>
      </c>
      <c r="V123" s="44" t="s">
        <v>148</v>
      </c>
      <c r="W123" s="44"/>
      <c r="X123" s="44" t="s">
        <v>150</v>
      </c>
      <c r="Y123" s="44">
        <v>1980</v>
      </c>
    </row>
    <row r="124" spans="1:25" ht="63.75" x14ac:dyDescent="0.25">
      <c r="A124" s="42">
        <v>29956</v>
      </c>
      <c r="B124" s="46" t="s">
        <v>445</v>
      </c>
      <c r="C124" s="44">
        <v>8</v>
      </c>
      <c r="D124" s="44" t="s">
        <v>446</v>
      </c>
      <c r="E124" s="44" t="s">
        <v>132</v>
      </c>
      <c r="F124" s="44" t="s">
        <v>76</v>
      </c>
      <c r="G124" s="44" t="s">
        <v>227</v>
      </c>
      <c r="H124" s="44"/>
      <c r="I124" s="44"/>
      <c r="J124" s="44" t="s">
        <v>263</v>
      </c>
      <c r="K124" s="44" t="s">
        <v>264</v>
      </c>
      <c r="L124" s="44" t="s">
        <v>268</v>
      </c>
      <c r="M124" s="44" t="s">
        <v>269</v>
      </c>
      <c r="N124" s="44" t="s">
        <v>140</v>
      </c>
      <c r="O124" s="44" t="s">
        <v>141</v>
      </c>
      <c r="P124" s="44" t="s">
        <v>142</v>
      </c>
      <c r="Q124" s="44" t="s">
        <v>143</v>
      </c>
      <c r="R124" s="44" t="s">
        <v>144</v>
      </c>
      <c r="S124" s="44" t="s">
        <v>145</v>
      </c>
      <c r="T124" s="44" t="s">
        <v>146</v>
      </c>
      <c r="U124" s="44" t="s">
        <v>147</v>
      </c>
      <c r="V124" s="44" t="s">
        <v>148</v>
      </c>
      <c r="W124" s="44"/>
      <c r="X124" s="44" t="s">
        <v>150</v>
      </c>
      <c r="Y124" s="44">
        <v>1980</v>
      </c>
    </row>
    <row r="125" spans="1:25" ht="63.75" x14ac:dyDescent="0.25">
      <c r="A125" s="42">
        <v>29956</v>
      </c>
      <c r="B125" s="46" t="s">
        <v>447</v>
      </c>
      <c r="C125" s="44">
        <v>6</v>
      </c>
      <c r="D125" s="44" t="s">
        <v>448</v>
      </c>
      <c r="E125" s="44" t="s">
        <v>132</v>
      </c>
      <c r="F125" s="44" t="s">
        <v>76</v>
      </c>
      <c r="G125" s="44" t="s">
        <v>227</v>
      </c>
      <c r="H125" s="44"/>
      <c r="I125" s="44"/>
      <c r="J125" s="44" t="s">
        <v>263</v>
      </c>
      <c r="K125" s="44" t="s">
        <v>264</v>
      </c>
      <c r="L125" s="44" t="s">
        <v>268</v>
      </c>
      <c r="M125" s="44" t="s">
        <v>269</v>
      </c>
      <c r="N125" s="44" t="s">
        <v>140</v>
      </c>
      <c r="O125" s="44" t="s">
        <v>141</v>
      </c>
      <c r="P125" s="44" t="s">
        <v>142</v>
      </c>
      <c r="Q125" s="44" t="s">
        <v>143</v>
      </c>
      <c r="R125" s="44" t="s">
        <v>144</v>
      </c>
      <c r="S125" s="44" t="s">
        <v>145</v>
      </c>
      <c r="T125" s="44" t="s">
        <v>146</v>
      </c>
      <c r="U125" s="44" t="s">
        <v>147</v>
      </c>
      <c r="V125" s="44" t="s">
        <v>148</v>
      </c>
      <c r="W125" s="44"/>
      <c r="X125" s="44" t="s">
        <v>150</v>
      </c>
      <c r="Y125" s="44">
        <v>1980</v>
      </c>
    </row>
    <row r="126" spans="1:25" ht="63.75" x14ac:dyDescent="0.25">
      <c r="A126" s="42">
        <v>29956</v>
      </c>
      <c r="B126" s="46" t="s">
        <v>449</v>
      </c>
      <c r="C126" s="44">
        <v>50</v>
      </c>
      <c r="D126" s="44" t="s">
        <v>450</v>
      </c>
      <c r="E126" s="44" t="s">
        <v>132</v>
      </c>
      <c r="F126" s="44" t="s">
        <v>76</v>
      </c>
      <c r="G126" s="44" t="s">
        <v>227</v>
      </c>
      <c r="H126" s="44"/>
      <c r="I126" s="44"/>
      <c r="J126" s="44" t="s">
        <v>263</v>
      </c>
      <c r="K126" s="44" t="s">
        <v>264</v>
      </c>
      <c r="L126" s="44" t="s">
        <v>268</v>
      </c>
      <c r="M126" s="44" t="s">
        <v>269</v>
      </c>
      <c r="N126" s="44" t="s">
        <v>140</v>
      </c>
      <c r="O126" s="44" t="s">
        <v>141</v>
      </c>
      <c r="P126" s="44" t="s">
        <v>142</v>
      </c>
      <c r="Q126" s="44" t="s">
        <v>143</v>
      </c>
      <c r="R126" s="44" t="s">
        <v>144</v>
      </c>
      <c r="S126" s="44" t="s">
        <v>145</v>
      </c>
      <c r="T126" s="44" t="s">
        <v>146</v>
      </c>
      <c r="U126" s="44" t="s">
        <v>147</v>
      </c>
      <c r="V126" s="44" t="s">
        <v>148</v>
      </c>
      <c r="W126" s="44"/>
      <c r="X126" s="44" t="s">
        <v>150</v>
      </c>
      <c r="Y126" s="44">
        <v>1980</v>
      </c>
    </row>
    <row r="127" spans="1:25" ht="63.75" x14ac:dyDescent="0.25">
      <c r="A127" s="42">
        <v>29956</v>
      </c>
      <c r="B127" s="46" t="s">
        <v>451</v>
      </c>
      <c r="C127" s="44">
        <v>8</v>
      </c>
      <c r="D127" s="44" t="s">
        <v>452</v>
      </c>
      <c r="E127" s="44" t="s">
        <v>132</v>
      </c>
      <c r="F127" s="44" t="s">
        <v>76</v>
      </c>
      <c r="G127" s="44" t="s">
        <v>227</v>
      </c>
      <c r="H127" s="44"/>
      <c r="I127" s="44"/>
      <c r="J127" s="44" t="s">
        <v>263</v>
      </c>
      <c r="K127" s="44" t="s">
        <v>264</v>
      </c>
      <c r="L127" s="44" t="s">
        <v>268</v>
      </c>
      <c r="M127" s="44" t="s">
        <v>269</v>
      </c>
      <c r="N127" s="44" t="s">
        <v>140</v>
      </c>
      <c r="O127" s="44" t="s">
        <v>141</v>
      </c>
      <c r="P127" s="44" t="s">
        <v>142</v>
      </c>
      <c r="Q127" s="44" t="s">
        <v>143</v>
      </c>
      <c r="R127" s="44" t="s">
        <v>144</v>
      </c>
      <c r="S127" s="44" t="s">
        <v>145</v>
      </c>
      <c r="T127" s="44" t="s">
        <v>146</v>
      </c>
      <c r="U127" s="44" t="s">
        <v>147</v>
      </c>
      <c r="V127" s="44" t="s">
        <v>148</v>
      </c>
      <c r="W127" s="44"/>
      <c r="X127" s="44" t="s">
        <v>150</v>
      </c>
      <c r="Y127" s="44">
        <v>1980</v>
      </c>
    </row>
    <row r="128" spans="1:25" ht="63.75" x14ac:dyDescent="0.25">
      <c r="A128" s="42">
        <v>29956</v>
      </c>
      <c r="B128" s="46" t="s">
        <v>453</v>
      </c>
      <c r="C128" s="44">
        <v>8</v>
      </c>
      <c r="D128" s="44" t="s">
        <v>454</v>
      </c>
      <c r="E128" s="44" t="s">
        <v>132</v>
      </c>
      <c r="F128" s="44" t="s">
        <v>76</v>
      </c>
      <c r="G128" s="44" t="s">
        <v>227</v>
      </c>
      <c r="H128" s="44"/>
      <c r="I128" s="44"/>
      <c r="J128" s="44" t="s">
        <v>263</v>
      </c>
      <c r="K128" s="44" t="s">
        <v>264</v>
      </c>
      <c r="L128" s="44" t="s">
        <v>268</v>
      </c>
      <c r="M128" s="44" t="s">
        <v>269</v>
      </c>
      <c r="N128" s="44" t="s">
        <v>140</v>
      </c>
      <c r="O128" s="44" t="s">
        <v>141</v>
      </c>
      <c r="P128" s="44" t="s">
        <v>142</v>
      </c>
      <c r="Q128" s="44" t="s">
        <v>143</v>
      </c>
      <c r="R128" s="44" t="s">
        <v>144</v>
      </c>
      <c r="S128" s="44" t="s">
        <v>145</v>
      </c>
      <c r="T128" s="44" t="s">
        <v>146</v>
      </c>
      <c r="U128" s="44" t="s">
        <v>147</v>
      </c>
      <c r="V128" s="44" t="s">
        <v>148</v>
      </c>
      <c r="W128" s="44"/>
      <c r="X128" s="44" t="s">
        <v>150</v>
      </c>
      <c r="Y128" s="44">
        <v>1980</v>
      </c>
    </row>
    <row r="129" spans="1:25" ht="63.75" x14ac:dyDescent="0.25">
      <c r="A129" s="42">
        <v>29956</v>
      </c>
      <c r="B129" s="46" t="s">
        <v>455</v>
      </c>
      <c r="C129" s="44">
        <v>9</v>
      </c>
      <c r="D129" s="44" t="s">
        <v>456</v>
      </c>
      <c r="E129" s="44" t="s">
        <v>132</v>
      </c>
      <c r="F129" s="44" t="s">
        <v>76</v>
      </c>
      <c r="G129" s="44" t="s">
        <v>227</v>
      </c>
      <c r="H129" s="44"/>
      <c r="I129" s="44"/>
      <c r="J129" s="44" t="s">
        <v>263</v>
      </c>
      <c r="K129" s="44" t="s">
        <v>264</v>
      </c>
      <c r="L129" s="44" t="s">
        <v>268</v>
      </c>
      <c r="M129" s="44" t="s">
        <v>269</v>
      </c>
      <c r="N129" s="44" t="s">
        <v>140</v>
      </c>
      <c r="O129" s="44" t="s">
        <v>141</v>
      </c>
      <c r="P129" s="44" t="s">
        <v>142</v>
      </c>
      <c r="Q129" s="44" t="s">
        <v>143</v>
      </c>
      <c r="R129" s="44" t="s">
        <v>144</v>
      </c>
      <c r="S129" s="44" t="s">
        <v>145</v>
      </c>
      <c r="T129" s="44" t="s">
        <v>146</v>
      </c>
      <c r="U129" s="44" t="s">
        <v>147</v>
      </c>
      <c r="V129" s="44" t="s">
        <v>148</v>
      </c>
      <c r="W129" s="44"/>
      <c r="X129" s="44" t="s">
        <v>150</v>
      </c>
      <c r="Y129" s="44">
        <v>1980</v>
      </c>
    </row>
    <row r="130" spans="1:25" ht="63.75" x14ac:dyDescent="0.25">
      <c r="A130" s="42">
        <v>29956</v>
      </c>
      <c r="B130" s="46" t="s">
        <v>457</v>
      </c>
      <c r="C130" s="44">
        <v>3</v>
      </c>
      <c r="D130" s="44" t="s">
        <v>458</v>
      </c>
      <c r="E130" s="44" t="s">
        <v>132</v>
      </c>
      <c r="F130" s="44"/>
      <c r="G130" s="44"/>
      <c r="H130" s="44"/>
      <c r="I130" s="44"/>
      <c r="J130" s="44" t="s">
        <v>247</v>
      </c>
      <c r="K130" s="44" t="s">
        <v>248</v>
      </c>
      <c r="L130" s="44" t="s">
        <v>256</v>
      </c>
      <c r="M130" s="44" t="s">
        <v>257</v>
      </c>
      <c r="N130" s="44" t="s">
        <v>140</v>
      </c>
      <c r="O130" s="44" t="s">
        <v>141</v>
      </c>
      <c r="P130" s="44" t="s">
        <v>142</v>
      </c>
      <c r="Q130" s="44" t="s">
        <v>143</v>
      </c>
      <c r="R130" s="44" t="s">
        <v>144</v>
      </c>
      <c r="S130" s="44" t="s">
        <v>145</v>
      </c>
      <c r="T130" s="44" t="s">
        <v>146</v>
      </c>
      <c r="U130" s="44" t="s">
        <v>147</v>
      </c>
      <c r="V130" s="44" t="s">
        <v>148</v>
      </c>
      <c r="W130" s="44"/>
      <c r="X130" s="44" t="s">
        <v>150</v>
      </c>
      <c r="Y130" s="44">
        <v>1980</v>
      </c>
    </row>
    <row r="131" spans="1:25" ht="63.75" x14ac:dyDescent="0.25">
      <c r="A131" s="42">
        <v>29956</v>
      </c>
      <c r="B131" s="46" t="s">
        <v>459</v>
      </c>
      <c r="C131" s="44">
        <v>5</v>
      </c>
      <c r="D131" s="44" t="s">
        <v>460</v>
      </c>
      <c r="E131" s="44" t="s">
        <v>132</v>
      </c>
      <c r="F131" s="44"/>
      <c r="G131" s="44"/>
      <c r="H131" s="44"/>
      <c r="I131" s="44"/>
      <c r="J131" s="44" t="s">
        <v>247</v>
      </c>
      <c r="K131" s="44" t="s">
        <v>248</v>
      </c>
      <c r="L131" s="44" t="s">
        <v>256</v>
      </c>
      <c r="M131" s="44" t="s">
        <v>257</v>
      </c>
      <c r="N131" s="44" t="s">
        <v>140</v>
      </c>
      <c r="O131" s="44" t="s">
        <v>141</v>
      </c>
      <c r="P131" s="44" t="s">
        <v>142</v>
      </c>
      <c r="Q131" s="44" t="s">
        <v>143</v>
      </c>
      <c r="R131" s="44" t="s">
        <v>144</v>
      </c>
      <c r="S131" s="44" t="s">
        <v>145</v>
      </c>
      <c r="T131" s="44" t="s">
        <v>146</v>
      </c>
      <c r="U131" s="44" t="s">
        <v>147</v>
      </c>
      <c r="V131" s="44" t="s">
        <v>148</v>
      </c>
      <c r="W131" s="44"/>
      <c r="X131" s="44" t="s">
        <v>150</v>
      </c>
      <c r="Y131" s="44">
        <v>1980</v>
      </c>
    </row>
    <row r="132" spans="1:25" ht="63.75" x14ac:dyDescent="0.25">
      <c r="A132" s="42">
        <v>29956</v>
      </c>
      <c r="B132" s="46" t="s">
        <v>461</v>
      </c>
      <c r="C132" s="44">
        <v>2</v>
      </c>
      <c r="D132" s="44" t="s">
        <v>462</v>
      </c>
      <c r="E132" s="44" t="s">
        <v>132</v>
      </c>
      <c r="F132" s="44"/>
      <c r="G132" s="44"/>
      <c r="H132" s="44"/>
      <c r="I132" s="44"/>
      <c r="J132" s="44" t="s">
        <v>247</v>
      </c>
      <c r="K132" s="44" t="s">
        <v>248</v>
      </c>
      <c r="L132" s="44" t="s">
        <v>256</v>
      </c>
      <c r="M132" s="44" t="s">
        <v>257</v>
      </c>
      <c r="N132" s="44" t="s">
        <v>140</v>
      </c>
      <c r="O132" s="44" t="s">
        <v>141</v>
      </c>
      <c r="P132" s="44" t="s">
        <v>142</v>
      </c>
      <c r="Q132" s="44" t="s">
        <v>143</v>
      </c>
      <c r="R132" s="44" t="s">
        <v>144</v>
      </c>
      <c r="S132" s="44" t="s">
        <v>145</v>
      </c>
      <c r="T132" s="44" t="s">
        <v>146</v>
      </c>
      <c r="U132" s="44" t="s">
        <v>147</v>
      </c>
      <c r="V132" s="44" t="s">
        <v>148</v>
      </c>
      <c r="W132" s="44"/>
      <c r="X132" s="44" t="s">
        <v>150</v>
      </c>
      <c r="Y132" s="44">
        <v>1980</v>
      </c>
    </row>
    <row r="133" spans="1:25" ht="63.75" x14ac:dyDescent="0.25">
      <c r="A133" s="42">
        <v>29956</v>
      </c>
      <c r="B133" s="46" t="s">
        <v>463</v>
      </c>
      <c r="C133" s="44">
        <v>7</v>
      </c>
      <c r="D133" s="44" t="s">
        <v>464</v>
      </c>
      <c r="E133" s="44" t="s">
        <v>132</v>
      </c>
      <c r="F133" s="44"/>
      <c r="G133" s="44"/>
      <c r="H133" s="44"/>
      <c r="I133" s="44"/>
      <c r="J133" s="44" t="s">
        <v>247</v>
      </c>
      <c r="K133" s="44" t="s">
        <v>248</v>
      </c>
      <c r="L133" s="44" t="s">
        <v>256</v>
      </c>
      <c r="M133" s="44" t="s">
        <v>257</v>
      </c>
      <c r="N133" s="44" t="s">
        <v>140</v>
      </c>
      <c r="O133" s="44" t="s">
        <v>141</v>
      </c>
      <c r="P133" s="44" t="s">
        <v>142</v>
      </c>
      <c r="Q133" s="44" t="s">
        <v>143</v>
      </c>
      <c r="R133" s="44" t="s">
        <v>144</v>
      </c>
      <c r="S133" s="44" t="s">
        <v>145</v>
      </c>
      <c r="T133" s="44" t="s">
        <v>146</v>
      </c>
      <c r="U133" s="44" t="s">
        <v>147</v>
      </c>
      <c r="V133" s="44" t="s">
        <v>148</v>
      </c>
      <c r="W133" s="44"/>
      <c r="X133" s="44" t="s">
        <v>150</v>
      </c>
      <c r="Y133" s="44">
        <v>1980</v>
      </c>
    </row>
    <row r="134" spans="1:25" ht="63.75" x14ac:dyDescent="0.25">
      <c r="A134" s="42">
        <v>29956</v>
      </c>
      <c r="B134" s="46" t="s">
        <v>465</v>
      </c>
      <c r="C134" s="44">
        <v>1</v>
      </c>
      <c r="D134" s="44" t="s">
        <v>466</v>
      </c>
      <c r="E134" s="44" t="s">
        <v>132</v>
      </c>
      <c r="F134" s="44"/>
      <c r="G134" s="44"/>
      <c r="H134" s="44"/>
      <c r="I134" s="44"/>
      <c r="J134" s="44" t="s">
        <v>247</v>
      </c>
      <c r="K134" s="44" t="s">
        <v>248</v>
      </c>
      <c r="L134" s="44" t="s">
        <v>249</v>
      </c>
      <c r="M134" s="44" t="s">
        <v>250</v>
      </c>
      <c r="N134" s="44" t="s">
        <v>140</v>
      </c>
      <c r="O134" s="44" t="s">
        <v>141</v>
      </c>
      <c r="P134" s="44" t="s">
        <v>142</v>
      </c>
      <c r="Q134" s="44" t="s">
        <v>143</v>
      </c>
      <c r="R134" s="44" t="s">
        <v>144</v>
      </c>
      <c r="S134" s="44" t="s">
        <v>145</v>
      </c>
      <c r="T134" s="44" t="s">
        <v>146</v>
      </c>
      <c r="U134" s="44" t="s">
        <v>147</v>
      </c>
      <c r="V134" s="44" t="s">
        <v>148</v>
      </c>
      <c r="W134" s="44"/>
      <c r="X134" s="44" t="s">
        <v>150</v>
      </c>
      <c r="Y134" s="44">
        <v>1980</v>
      </c>
    </row>
    <row r="135" spans="1:25" ht="63.75" x14ac:dyDescent="0.25">
      <c r="A135" s="42">
        <v>29956</v>
      </c>
      <c r="B135" s="46" t="s">
        <v>467</v>
      </c>
      <c r="C135" s="44">
        <v>1</v>
      </c>
      <c r="D135" s="44" t="s">
        <v>468</v>
      </c>
      <c r="E135" s="44" t="s">
        <v>132</v>
      </c>
      <c r="F135" s="44" t="s">
        <v>260</v>
      </c>
      <c r="G135" s="44" t="s">
        <v>261</v>
      </c>
      <c r="H135" s="44" t="s">
        <v>262</v>
      </c>
      <c r="I135" s="44">
        <v>1864</v>
      </c>
      <c r="J135" s="44" t="s">
        <v>263</v>
      </c>
      <c r="K135" s="44" t="s">
        <v>264</v>
      </c>
      <c r="L135" s="44" t="s">
        <v>265</v>
      </c>
      <c r="M135" s="44" t="s">
        <v>265</v>
      </c>
      <c r="N135" s="44" t="s">
        <v>140</v>
      </c>
      <c r="O135" s="44" t="s">
        <v>141</v>
      </c>
      <c r="P135" s="44" t="s">
        <v>142</v>
      </c>
      <c r="Q135" s="44" t="s">
        <v>143</v>
      </c>
      <c r="R135" s="44" t="s">
        <v>144</v>
      </c>
      <c r="S135" s="44" t="s">
        <v>145</v>
      </c>
      <c r="T135" s="44" t="s">
        <v>146</v>
      </c>
      <c r="U135" s="44" t="s">
        <v>147</v>
      </c>
      <c r="V135" s="44" t="s">
        <v>148</v>
      </c>
      <c r="W135" s="44"/>
      <c r="X135" s="44" t="s">
        <v>150</v>
      </c>
      <c r="Y135" s="44">
        <v>1980</v>
      </c>
    </row>
    <row r="136" spans="1:25" ht="63.75" x14ac:dyDescent="0.25">
      <c r="A136" s="42">
        <v>29956</v>
      </c>
      <c r="B136" s="46" t="s">
        <v>469</v>
      </c>
      <c r="C136" s="44">
        <v>1</v>
      </c>
      <c r="D136" s="44" t="s">
        <v>470</v>
      </c>
      <c r="E136" s="44" t="s">
        <v>132</v>
      </c>
      <c r="F136" s="44" t="s">
        <v>260</v>
      </c>
      <c r="G136" s="44" t="s">
        <v>261</v>
      </c>
      <c r="H136" s="44" t="s">
        <v>262</v>
      </c>
      <c r="I136" s="44">
        <v>1865</v>
      </c>
      <c r="J136" s="44" t="s">
        <v>263</v>
      </c>
      <c r="K136" s="44" t="s">
        <v>264</v>
      </c>
      <c r="L136" s="44" t="s">
        <v>265</v>
      </c>
      <c r="M136" s="44" t="s">
        <v>265</v>
      </c>
      <c r="N136" s="44" t="s">
        <v>140</v>
      </c>
      <c r="O136" s="44" t="s">
        <v>141</v>
      </c>
      <c r="P136" s="44" t="s">
        <v>142</v>
      </c>
      <c r="Q136" s="44" t="s">
        <v>143</v>
      </c>
      <c r="R136" s="44" t="s">
        <v>144</v>
      </c>
      <c r="S136" s="44" t="s">
        <v>145</v>
      </c>
      <c r="T136" s="44" t="s">
        <v>146</v>
      </c>
      <c r="U136" s="44" t="s">
        <v>147</v>
      </c>
      <c r="V136" s="44" t="s">
        <v>148</v>
      </c>
      <c r="W136" s="44"/>
      <c r="X136" s="44" t="s">
        <v>150</v>
      </c>
      <c r="Y136" s="44">
        <v>1980</v>
      </c>
    </row>
    <row r="137" spans="1:25" ht="63.75" x14ac:dyDescent="0.25">
      <c r="A137" s="42">
        <v>29956</v>
      </c>
      <c r="B137" s="46" t="s">
        <v>471</v>
      </c>
      <c r="C137" s="44">
        <v>8</v>
      </c>
      <c r="D137" s="44" t="s">
        <v>472</v>
      </c>
      <c r="E137" s="44" t="s">
        <v>132</v>
      </c>
      <c r="F137" s="44" t="s">
        <v>260</v>
      </c>
      <c r="G137" s="44" t="s">
        <v>261</v>
      </c>
      <c r="H137" s="44" t="s">
        <v>262</v>
      </c>
      <c r="I137" s="44">
        <v>1866</v>
      </c>
      <c r="J137" s="44" t="s">
        <v>263</v>
      </c>
      <c r="K137" s="44" t="s">
        <v>264</v>
      </c>
      <c r="L137" s="44" t="s">
        <v>265</v>
      </c>
      <c r="M137" s="44" t="s">
        <v>265</v>
      </c>
      <c r="N137" s="44" t="s">
        <v>140</v>
      </c>
      <c r="O137" s="44" t="s">
        <v>141</v>
      </c>
      <c r="P137" s="44" t="s">
        <v>142</v>
      </c>
      <c r="Q137" s="44" t="s">
        <v>143</v>
      </c>
      <c r="R137" s="44" t="s">
        <v>144</v>
      </c>
      <c r="S137" s="44" t="s">
        <v>145</v>
      </c>
      <c r="T137" s="44" t="s">
        <v>146</v>
      </c>
      <c r="U137" s="44" t="s">
        <v>147</v>
      </c>
      <c r="V137" s="44" t="s">
        <v>148</v>
      </c>
      <c r="W137" s="44"/>
      <c r="X137" s="44" t="s">
        <v>150</v>
      </c>
      <c r="Y137" s="44">
        <v>1980</v>
      </c>
    </row>
    <row r="138" spans="1:25" ht="63.75" x14ac:dyDescent="0.25">
      <c r="A138" s="42">
        <v>29956</v>
      </c>
      <c r="B138" s="46" t="s">
        <v>473</v>
      </c>
      <c r="C138" s="44">
        <v>2</v>
      </c>
      <c r="D138" s="44" t="s">
        <v>474</v>
      </c>
      <c r="E138" s="44" t="s">
        <v>132</v>
      </c>
      <c r="F138" s="44" t="s">
        <v>260</v>
      </c>
      <c r="G138" s="44" t="s">
        <v>261</v>
      </c>
      <c r="H138" s="44" t="s">
        <v>262</v>
      </c>
      <c r="I138" s="44">
        <v>1867</v>
      </c>
      <c r="J138" s="44" t="s">
        <v>263</v>
      </c>
      <c r="K138" s="44" t="s">
        <v>264</v>
      </c>
      <c r="L138" s="44" t="s">
        <v>265</v>
      </c>
      <c r="M138" s="44" t="s">
        <v>265</v>
      </c>
      <c r="N138" s="44" t="s">
        <v>140</v>
      </c>
      <c r="O138" s="44" t="s">
        <v>141</v>
      </c>
      <c r="P138" s="44" t="s">
        <v>142</v>
      </c>
      <c r="Q138" s="44" t="s">
        <v>143</v>
      </c>
      <c r="R138" s="44" t="s">
        <v>144</v>
      </c>
      <c r="S138" s="44" t="s">
        <v>145</v>
      </c>
      <c r="T138" s="44" t="s">
        <v>146</v>
      </c>
      <c r="U138" s="44" t="s">
        <v>147</v>
      </c>
      <c r="V138" s="44" t="s">
        <v>148</v>
      </c>
      <c r="W138" s="44"/>
      <c r="X138" s="44" t="s">
        <v>150</v>
      </c>
      <c r="Y138" s="44">
        <v>1980</v>
      </c>
    </row>
    <row r="139" spans="1:25" ht="63.75" x14ac:dyDescent="0.25">
      <c r="A139" s="42">
        <v>29956</v>
      </c>
      <c r="B139" s="46" t="s">
        <v>475</v>
      </c>
      <c r="C139" s="44">
        <v>1</v>
      </c>
      <c r="D139" s="44" t="s">
        <v>476</v>
      </c>
      <c r="E139" s="44" t="s">
        <v>132</v>
      </c>
      <c r="F139" s="44" t="s">
        <v>260</v>
      </c>
      <c r="G139" s="44" t="s">
        <v>261</v>
      </c>
      <c r="H139" s="44" t="s">
        <v>262</v>
      </c>
      <c r="I139" s="44">
        <v>1868</v>
      </c>
      <c r="J139" s="44" t="s">
        <v>263</v>
      </c>
      <c r="K139" s="44" t="s">
        <v>264</v>
      </c>
      <c r="L139" s="44" t="s">
        <v>265</v>
      </c>
      <c r="M139" s="44" t="s">
        <v>265</v>
      </c>
      <c r="N139" s="44" t="s">
        <v>140</v>
      </c>
      <c r="O139" s="44" t="s">
        <v>141</v>
      </c>
      <c r="P139" s="44" t="s">
        <v>142</v>
      </c>
      <c r="Q139" s="44" t="s">
        <v>143</v>
      </c>
      <c r="R139" s="44" t="s">
        <v>144</v>
      </c>
      <c r="S139" s="44" t="s">
        <v>145</v>
      </c>
      <c r="T139" s="44" t="s">
        <v>146</v>
      </c>
      <c r="U139" s="44" t="s">
        <v>147</v>
      </c>
      <c r="V139" s="44" t="s">
        <v>148</v>
      </c>
      <c r="W139" s="44"/>
      <c r="X139" s="44" t="s">
        <v>150</v>
      </c>
      <c r="Y139" s="44">
        <v>1980</v>
      </c>
    </row>
    <row r="140" spans="1:25" ht="76.5" x14ac:dyDescent="0.25">
      <c r="A140" s="42">
        <v>29956</v>
      </c>
      <c r="B140" s="46" t="s">
        <v>477</v>
      </c>
      <c r="C140" s="44">
        <v>1</v>
      </c>
      <c r="D140" s="44" t="s">
        <v>478</v>
      </c>
      <c r="E140" s="44" t="s">
        <v>132</v>
      </c>
      <c r="F140" s="44" t="s">
        <v>179</v>
      </c>
      <c r="G140" s="44" t="s">
        <v>180</v>
      </c>
      <c r="H140" s="44" t="s">
        <v>181</v>
      </c>
      <c r="I140" s="44">
        <v>1843</v>
      </c>
      <c r="J140" s="44" t="s">
        <v>136</v>
      </c>
      <c r="K140" s="44" t="s">
        <v>137</v>
      </c>
      <c r="L140" s="44" t="s">
        <v>138</v>
      </c>
      <c r="M140" s="44" t="s">
        <v>182</v>
      </c>
      <c r="N140" s="44" t="s">
        <v>140</v>
      </c>
      <c r="O140" s="44" t="s">
        <v>141</v>
      </c>
      <c r="P140" s="44" t="s">
        <v>142</v>
      </c>
      <c r="Q140" s="44" t="s">
        <v>143</v>
      </c>
      <c r="R140" s="44" t="s">
        <v>144</v>
      </c>
      <c r="S140" s="44" t="s">
        <v>145</v>
      </c>
      <c r="T140" s="44" t="s">
        <v>146</v>
      </c>
      <c r="U140" s="44" t="s">
        <v>147</v>
      </c>
      <c r="V140" s="44" t="s">
        <v>148</v>
      </c>
      <c r="W140" s="44"/>
      <c r="X140" s="44" t="s">
        <v>150</v>
      </c>
      <c r="Y140" s="44">
        <v>1980</v>
      </c>
    </row>
    <row r="141" spans="1:25" ht="63.75" x14ac:dyDescent="0.25">
      <c r="A141" s="42">
        <v>29956</v>
      </c>
      <c r="B141" s="46" t="s">
        <v>479</v>
      </c>
      <c r="C141" s="44">
        <v>1</v>
      </c>
      <c r="D141" s="44" t="s">
        <v>480</v>
      </c>
      <c r="E141" s="44" t="s">
        <v>132</v>
      </c>
      <c r="F141" s="44"/>
      <c r="G141" s="44"/>
      <c r="H141" s="44"/>
      <c r="I141" s="44"/>
      <c r="J141" s="44" t="s">
        <v>136</v>
      </c>
      <c r="K141" s="44" t="s">
        <v>137</v>
      </c>
      <c r="L141" s="44" t="s">
        <v>138</v>
      </c>
      <c r="M141" s="44" t="s">
        <v>182</v>
      </c>
      <c r="N141" s="44" t="s">
        <v>140</v>
      </c>
      <c r="O141" s="44" t="s">
        <v>141</v>
      </c>
      <c r="P141" s="44" t="s">
        <v>142</v>
      </c>
      <c r="Q141" s="44" t="s">
        <v>143</v>
      </c>
      <c r="R141" s="44" t="s">
        <v>144</v>
      </c>
      <c r="S141" s="44" t="s">
        <v>145</v>
      </c>
      <c r="T141" s="44" t="s">
        <v>146</v>
      </c>
      <c r="U141" s="44" t="s">
        <v>147</v>
      </c>
      <c r="V141" s="44" t="s">
        <v>148</v>
      </c>
      <c r="W141" s="44"/>
      <c r="X141" s="44" t="s">
        <v>150</v>
      </c>
      <c r="Y141" s="44">
        <v>1980</v>
      </c>
    </row>
    <row r="142" spans="1:25" ht="63.75" x14ac:dyDescent="0.25">
      <c r="A142" s="42">
        <v>29956</v>
      </c>
      <c r="B142" s="46" t="s">
        <v>481</v>
      </c>
      <c r="C142" s="44">
        <v>1</v>
      </c>
      <c r="D142" s="44" t="s">
        <v>482</v>
      </c>
      <c r="E142" s="44" t="s">
        <v>132</v>
      </c>
      <c r="F142" s="44"/>
      <c r="G142" s="44"/>
      <c r="H142" s="44"/>
      <c r="I142" s="44"/>
      <c r="J142" s="44" t="s">
        <v>136</v>
      </c>
      <c r="K142" s="44" t="s">
        <v>137</v>
      </c>
      <c r="L142" s="44" t="s">
        <v>138</v>
      </c>
      <c r="M142" s="44" t="s">
        <v>182</v>
      </c>
      <c r="N142" s="44" t="s">
        <v>140</v>
      </c>
      <c r="O142" s="44" t="s">
        <v>141</v>
      </c>
      <c r="P142" s="44" t="s">
        <v>142</v>
      </c>
      <c r="Q142" s="44" t="s">
        <v>143</v>
      </c>
      <c r="R142" s="44" t="s">
        <v>144</v>
      </c>
      <c r="S142" s="44" t="s">
        <v>145</v>
      </c>
      <c r="T142" s="44" t="s">
        <v>146</v>
      </c>
      <c r="U142" s="44" t="s">
        <v>147</v>
      </c>
      <c r="V142" s="44" t="s">
        <v>148</v>
      </c>
      <c r="W142" s="44"/>
      <c r="X142" s="44" t="s">
        <v>150</v>
      </c>
      <c r="Y142" s="44">
        <v>1980</v>
      </c>
    </row>
    <row r="143" spans="1:25" ht="63.75" x14ac:dyDescent="0.25">
      <c r="A143" s="42">
        <v>29956</v>
      </c>
      <c r="B143" s="46" t="s">
        <v>483</v>
      </c>
      <c r="C143" s="44">
        <v>6</v>
      </c>
      <c r="D143" s="44" t="s">
        <v>484</v>
      </c>
      <c r="E143" s="44" t="s">
        <v>132</v>
      </c>
      <c r="F143" s="44"/>
      <c r="G143" s="44"/>
      <c r="H143" s="44"/>
      <c r="I143" s="44"/>
      <c r="J143" s="44" t="s">
        <v>136</v>
      </c>
      <c r="K143" s="44" t="s">
        <v>137</v>
      </c>
      <c r="L143" s="44" t="s">
        <v>138</v>
      </c>
      <c r="M143" s="44" t="s">
        <v>182</v>
      </c>
      <c r="N143" s="44" t="s">
        <v>140</v>
      </c>
      <c r="O143" s="44" t="s">
        <v>141</v>
      </c>
      <c r="P143" s="44" t="s">
        <v>142</v>
      </c>
      <c r="Q143" s="44" t="s">
        <v>143</v>
      </c>
      <c r="R143" s="44" t="s">
        <v>144</v>
      </c>
      <c r="S143" s="44" t="s">
        <v>145</v>
      </c>
      <c r="T143" s="44" t="s">
        <v>146</v>
      </c>
      <c r="U143" s="44" t="s">
        <v>147</v>
      </c>
      <c r="V143" s="44" t="s">
        <v>148</v>
      </c>
      <c r="W143" s="44"/>
      <c r="X143" s="44" t="s">
        <v>150</v>
      </c>
      <c r="Y143" s="44">
        <v>1980</v>
      </c>
    </row>
    <row r="144" spans="1:25" ht="63.75" x14ac:dyDescent="0.25">
      <c r="A144" s="42">
        <v>29956</v>
      </c>
      <c r="B144" s="46" t="s">
        <v>485</v>
      </c>
      <c r="C144" s="44">
        <v>40</v>
      </c>
      <c r="D144" s="44" t="s">
        <v>486</v>
      </c>
      <c r="E144" s="44" t="s">
        <v>132</v>
      </c>
      <c r="F144" s="44"/>
      <c r="G144" s="44"/>
      <c r="H144" s="44"/>
      <c r="I144" s="44"/>
      <c r="J144" s="44" t="s">
        <v>272</v>
      </c>
      <c r="K144" s="44" t="s">
        <v>273</v>
      </c>
      <c r="L144" s="44"/>
      <c r="M144" s="44"/>
      <c r="N144" s="44" t="s">
        <v>140</v>
      </c>
      <c r="O144" s="44" t="s">
        <v>141</v>
      </c>
      <c r="P144" s="44" t="s">
        <v>142</v>
      </c>
      <c r="Q144" s="44" t="s">
        <v>143</v>
      </c>
      <c r="R144" s="44" t="s">
        <v>144</v>
      </c>
      <c r="S144" s="44" t="s">
        <v>145</v>
      </c>
      <c r="T144" s="44" t="s">
        <v>274</v>
      </c>
      <c r="U144" s="44" t="s">
        <v>487</v>
      </c>
      <c r="V144" s="44" t="s">
        <v>148</v>
      </c>
      <c r="W144" s="44"/>
      <c r="X144" s="44" t="s">
        <v>150</v>
      </c>
      <c r="Y144" s="44">
        <v>1980</v>
      </c>
    </row>
    <row r="145" spans="1:25" ht="63.75" x14ac:dyDescent="0.25">
      <c r="A145" s="42">
        <v>29956</v>
      </c>
      <c r="B145" s="46" t="s">
        <v>488</v>
      </c>
      <c r="C145" s="44">
        <v>3</v>
      </c>
      <c r="D145" s="44" t="s">
        <v>489</v>
      </c>
      <c r="E145" s="44" t="s">
        <v>132</v>
      </c>
      <c r="F145" s="44"/>
      <c r="G145" s="44"/>
      <c r="H145" s="44"/>
      <c r="I145" s="44"/>
      <c r="J145" s="44" t="s">
        <v>272</v>
      </c>
      <c r="K145" s="44" t="s">
        <v>273</v>
      </c>
      <c r="L145" s="44"/>
      <c r="M145" s="44"/>
      <c r="N145" s="44" t="s">
        <v>140</v>
      </c>
      <c r="O145" s="44" t="s">
        <v>141</v>
      </c>
      <c r="P145" s="44" t="s">
        <v>142</v>
      </c>
      <c r="Q145" s="44" t="s">
        <v>143</v>
      </c>
      <c r="R145" s="44" t="s">
        <v>144</v>
      </c>
      <c r="S145" s="44" t="s">
        <v>145</v>
      </c>
      <c r="T145" s="44" t="s">
        <v>274</v>
      </c>
      <c r="U145" s="44" t="s">
        <v>487</v>
      </c>
      <c r="V145" s="44" t="s">
        <v>148</v>
      </c>
      <c r="W145" s="44"/>
      <c r="X145" s="44" t="s">
        <v>150</v>
      </c>
      <c r="Y145" s="44">
        <v>1980</v>
      </c>
    </row>
    <row r="146" spans="1:25" ht="63.75" x14ac:dyDescent="0.25">
      <c r="A146" s="42">
        <v>29956</v>
      </c>
      <c r="B146" s="46" t="s">
        <v>490</v>
      </c>
      <c r="C146" s="44">
        <v>6</v>
      </c>
      <c r="D146" s="44" t="s">
        <v>491</v>
      </c>
      <c r="E146" s="44" t="s">
        <v>132</v>
      </c>
      <c r="F146" s="44"/>
      <c r="G146" s="44"/>
      <c r="H146" s="44"/>
      <c r="I146" s="44"/>
      <c r="J146" s="44" t="s">
        <v>272</v>
      </c>
      <c r="K146" s="44" t="s">
        <v>273</v>
      </c>
      <c r="L146" s="44"/>
      <c r="M146" s="44"/>
      <c r="N146" s="44" t="s">
        <v>140</v>
      </c>
      <c r="O146" s="44" t="s">
        <v>141</v>
      </c>
      <c r="P146" s="44" t="s">
        <v>142</v>
      </c>
      <c r="Q146" s="44" t="s">
        <v>143</v>
      </c>
      <c r="R146" s="44" t="s">
        <v>144</v>
      </c>
      <c r="S146" s="44" t="s">
        <v>145</v>
      </c>
      <c r="T146" s="44" t="s">
        <v>274</v>
      </c>
      <c r="U146" s="44" t="s">
        <v>487</v>
      </c>
      <c r="V146" s="44" t="s">
        <v>148</v>
      </c>
      <c r="W146" s="44"/>
      <c r="X146" s="44" t="s">
        <v>150</v>
      </c>
      <c r="Y146" s="44">
        <v>1980</v>
      </c>
    </row>
    <row r="147" spans="1:25" ht="63.75" x14ac:dyDescent="0.25">
      <c r="A147" s="42">
        <v>29956</v>
      </c>
      <c r="B147" s="46" t="s">
        <v>492</v>
      </c>
      <c r="C147" s="44">
        <v>77</v>
      </c>
      <c r="D147" s="44" t="s">
        <v>493</v>
      </c>
      <c r="E147" s="44" t="s">
        <v>132</v>
      </c>
      <c r="F147" s="44"/>
      <c r="G147" s="44"/>
      <c r="H147" s="44"/>
      <c r="I147" s="44"/>
      <c r="J147" s="44" t="s">
        <v>272</v>
      </c>
      <c r="K147" s="44" t="s">
        <v>273</v>
      </c>
      <c r="L147" s="44"/>
      <c r="M147" s="44"/>
      <c r="N147" s="44" t="s">
        <v>140</v>
      </c>
      <c r="O147" s="44" t="s">
        <v>141</v>
      </c>
      <c r="P147" s="44" t="s">
        <v>142</v>
      </c>
      <c r="Q147" s="44" t="s">
        <v>143</v>
      </c>
      <c r="R147" s="44" t="s">
        <v>144</v>
      </c>
      <c r="S147" s="44" t="s">
        <v>145</v>
      </c>
      <c r="T147" s="44" t="s">
        <v>274</v>
      </c>
      <c r="U147" s="44" t="s">
        <v>487</v>
      </c>
      <c r="V147" s="44" t="s">
        <v>148</v>
      </c>
      <c r="W147" s="44"/>
      <c r="X147" s="44" t="s">
        <v>150</v>
      </c>
      <c r="Y147" s="44">
        <v>1980</v>
      </c>
    </row>
    <row r="148" spans="1:25" ht="63.75" x14ac:dyDescent="0.25">
      <c r="A148" s="42">
        <v>29956</v>
      </c>
      <c r="B148" s="46" t="s">
        <v>494</v>
      </c>
      <c r="C148" s="44">
        <v>10</v>
      </c>
      <c r="D148" s="44" t="s">
        <v>495</v>
      </c>
      <c r="E148" s="44" t="s">
        <v>132</v>
      </c>
      <c r="F148" s="44"/>
      <c r="G148" s="44"/>
      <c r="H148" s="44"/>
      <c r="I148" s="44"/>
      <c r="J148" s="44" t="s">
        <v>272</v>
      </c>
      <c r="K148" s="44" t="s">
        <v>273</v>
      </c>
      <c r="L148" s="44"/>
      <c r="M148" s="44"/>
      <c r="N148" s="44" t="s">
        <v>140</v>
      </c>
      <c r="O148" s="44" t="s">
        <v>141</v>
      </c>
      <c r="P148" s="44" t="s">
        <v>142</v>
      </c>
      <c r="Q148" s="44" t="s">
        <v>143</v>
      </c>
      <c r="R148" s="44" t="s">
        <v>144</v>
      </c>
      <c r="S148" s="44" t="s">
        <v>145</v>
      </c>
      <c r="T148" s="44" t="s">
        <v>274</v>
      </c>
      <c r="U148" s="44" t="s">
        <v>487</v>
      </c>
      <c r="V148" s="44" t="s">
        <v>148</v>
      </c>
      <c r="W148" s="44"/>
      <c r="X148" s="44" t="s">
        <v>150</v>
      </c>
      <c r="Y148" s="44">
        <v>1980</v>
      </c>
    </row>
    <row r="149" spans="1:25" ht="63.75" x14ac:dyDescent="0.25">
      <c r="A149" s="42">
        <v>29956</v>
      </c>
      <c r="B149" s="46" t="s">
        <v>496</v>
      </c>
      <c r="C149" s="44">
        <v>69</v>
      </c>
      <c r="D149" s="44" t="s">
        <v>497</v>
      </c>
      <c r="E149" s="44" t="s">
        <v>132</v>
      </c>
      <c r="F149" s="44"/>
      <c r="G149" s="44"/>
      <c r="H149" s="44"/>
      <c r="I149" s="44"/>
      <c r="J149" s="44" t="s">
        <v>272</v>
      </c>
      <c r="K149" s="44" t="s">
        <v>273</v>
      </c>
      <c r="L149" s="44"/>
      <c r="M149" s="44"/>
      <c r="N149" s="44" t="s">
        <v>140</v>
      </c>
      <c r="O149" s="44" t="s">
        <v>141</v>
      </c>
      <c r="P149" s="44" t="s">
        <v>142</v>
      </c>
      <c r="Q149" s="44" t="s">
        <v>143</v>
      </c>
      <c r="R149" s="44" t="s">
        <v>144</v>
      </c>
      <c r="S149" s="44" t="s">
        <v>145</v>
      </c>
      <c r="T149" s="44" t="s">
        <v>274</v>
      </c>
      <c r="U149" s="44" t="s">
        <v>487</v>
      </c>
      <c r="V149" s="44" t="s">
        <v>148</v>
      </c>
      <c r="W149" s="44"/>
      <c r="X149" s="44" t="s">
        <v>150</v>
      </c>
      <c r="Y149" s="44">
        <v>1980</v>
      </c>
    </row>
    <row r="150" spans="1:25" ht="63.75" x14ac:dyDescent="0.25">
      <c r="A150" s="42">
        <v>29956</v>
      </c>
      <c r="B150" s="46" t="s">
        <v>498</v>
      </c>
      <c r="C150" s="44">
        <v>140</v>
      </c>
      <c r="D150" s="44" t="s">
        <v>499</v>
      </c>
      <c r="E150" s="44" t="s">
        <v>132</v>
      </c>
      <c r="F150" s="44"/>
      <c r="G150" s="44"/>
      <c r="H150" s="44"/>
      <c r="I150" s="44"/>
      <c r="J150" s="44" t="s">
        <v>272</v>
      </c>
      <c r="K150" s="44" t="s">
        <v>273</v>
      </c>
      <c r="L150" s="44"/>
      <c r="M150" s="44"/>
      <c r="N150" s="44" t="s">
        <v>140</v>
      </c>
      <c r="O150" s="44" t="s">
        <v>141</v>
      </c>
      <c r="P150" s="44" t="s">
        <v>142</v>
      </c>
      <c r="Q150" s="44" t="s">
        <v>143</v>
      </c>
      <c r="R150" s="44" t="s">
        <v>144</v>
      </c>
      <c r="S150" s="44" t="s">
        <v>145</v>
      </c>
      <c r="T150" s="44" t="s">
        <v>274</v>
      </c>
      <c r="U150" s="44" t="s">
        <v>487</v>
      </c>
      <c r="V150" s="44" t="s">
        <v>148</v>
      </c>
      <c r="W150" s="44"/>
      <c r="X150" s="44" t="s">
        <v>150</v>
      </c>
      <c r="Y150" s="44">
        <v>1980</v>
      </c>
    </row>
    <row r="151" spans="1:25" ht="63.75" x14ac:dyDescent="0.25">
      <c r="A151" s="42">
        <v>29956</v>
      </c>
      <c r="B151" s="46" t="s">
        <v>500</v>
      </c>
      <c r="C151" s="44">
        <v>101</v>
      </c>
      <c r="D151" s="44" t="s">
        <v>501</v>
      </c>
      <c r="E151" s="44" t="s">
        <v>132</v>
      </c>
      <c r="F151" s="44"/>
      <c r="G151" s="44"/>
      <c r="H151" s="44"/>
      <c r="I151" s="44"/>
      <c r="J151" s="44" t="s">
        <v>272</v>
      </c>
      <c r="K151" s="44" t="s">
        <v>273</v>
      </c>
      <c r="L151" s="44"/>
      <c r="M151" s="44"/>
      <c r="N151" s="44" t="s">
        <v>140</v>
      </c>
      <c r="O151" s="44" t="s">
        <v>141</v>
      </c>
      <c r="P151" s="44" t="s">
        <v>142</v>
      </c>
      <c r="Q151" s="44" t="s">
        <v>143</v>
      </c>
      <c r="R151" s="44" t="s">
        <v>144</v>
      </c>
      <c r="S151" s="44" t="s">
        <v>145</v>
      </c>
      <c r="T151" s="44" t="s">
        <v>274</v>
      </c>
      <c r="U151" s="44" t="s">
        <v>487</v>
      </c>
      <c r="V151" s="44" t="s">
        <v>148</v>
      </c>
      <c r="W151" s="44"/>
      <c r="X151" s="44" t="s">
        <v>150</v>
      </c>
      <c r="Y151" s="44">
        <v>1980</v>
      </c>
    </row>
    <row r="152" spans="1:25" ht="63.75" x14ac:dyDescent="0.25">
      <c r="A152" s="42">
        <v>29956</v>
      </c>
      <c r="B152" s="46" t="s">
        <v>502</v>
      </c>
      <c r="C152" s="44">
        <v>46</v>
      </c>
      <c r="D152" s="44" t="s">
        <v>503</v>
      </c>
      <c r="E152" s="44" t="s">
        <v>132</v>
      </c>
      <c r="F152" s="44"/>
      <c r="G152" s="44"/>
      <c r="H152" s="44"/>
      <c r="I152" s="44"/>
      <c r="J152" s="44" t="s">
        <v>272</v>
      </c>
      <c r="K152" s="44" t="s">
        <v>273</v>
      </c>
      <c r="L152" s="44"/>
      <c r="M152" s="44"/>
      <c r="N152" s="44" t="s">
        <v>140</v>
      </c>
      <c r="O152" s="44" t="s">
        <v>141</v>
      </c>
      <c r="P152" s="44" t="s">
        <v>142</v>
      </c>
      <c r="Q152" s="44" t="s">
        <v>143</v>
      </c>
      <c r="R152" s="44" t="s">
        <v>144</v>
      </c>
      <c r="S152" s="44" t="s">
        <v>145</v>
      </c>
      <c r="T152" s="44" t="s">
        <v>274</v>
      </c>
      <c r="U152" s="44" t="s">
        <v>487</v>
      </c>
      <c r="V152" s="44" t="s">
        <v>148</v>
      </c>
      <c r="W152" s="44"/>
      <c r="X152" s="44" t="s">
        <v>150</v>
      </c>
      <c r="Y152" s="44">
        <v>1980</v>
      </c>
    </row>
    <row r="153" spans="1:25" ht="63.75" x14ac:dyDescent="0.25">
      <c r="A153" s="42">
        <v>29956</v>
      </c>
      <c r="B153" s="46" t="s">
        <v>504</v>
      </c>
      <c r="C153" s="44">
        <v>21</v>
      </c>
      <c r="D153" s="44" t="s">
        <v>505</v>
      </c>
      <c r="E153" s="44" t="s">
        <v>132</v>
      </c>
      <c r="F153" s="44"/>
      <c r="G153" s="44"/>
      <c r="H153" s="44"/>
      <c r="I153" s="44"/>
      <c r="J153" s="44" t="s">
        <v>272</v>
      </c>
      <c r="K153" s="44" t="s">
        <v>273</v>
      </c>
      <c r="L153" s="44"/>
      <c r="M153" s="44"/>
      <c r="N153" s="44" t="s">
        <v>140</v>
      </c>
      <c r="O153" s="44" t="s">
        <v>141</v>
      </c>
      <c r="P153" s="44" t="s">
        <v>142</v>
      </c>
      <c r="Q153" s="44" t="s">
        <v>143</v>
      </c>
      <c r="R153" s="44" t="s">
        <v>144</v>
      </c>
      <c r="S153" s="44" t="s">
        <v>145</v>
      </c>
      <c r="T153" s="44" t="s">
        <v>274</v>
      </c>
      <c r="U153" s="44" t="s">
        <v>487</v>
      </c>
      <c r="V153" s="44" t="s">
        <v>148</v>
      </c>
      <c r="W153" s="44"/>
      <c r="X153" s="44" t="s">
        <v>150</v>
      </c>
      <c r="Y153" s="44">
        <v>1980</v>
      </c>
    </row>
    <row r="154" spans="1:25" ht="63.75" x14ac:dyDescent="0.25">
      <c r="A154" s="42">
        <v>29956</v>
      </c>
      <c r="B154" s="46" t="s">
        <v>506</v>
      </c>
      <c r="C154" s="44">
        <v>4</v>
      </c>
      <c r="D154" s="44" t="s">
        <v>507</v>
      </c>
      <c r="E154" s="44" t="s">
        <v>132</v>
      </c>
      <c r="F154" s="44"/>
      <c r="G154" s="44"/>
      <c r="H154" s="44"/>
      <c r="I154" s="44"/>
      <c r="J154" s="44" t="s">
        <v>272</v>
      </c>
      <c r="K154" s="44" t="s">
        <v>273</v>
      </c>
      <c r="L154" s="44"/>
      <c r="M154" s="44"/>
      <c r="N154" s="44" t="s">
        <v>140</v>
      </c>
      <c r="O154" s="44" t="s">
        <v>141</v>
      </c>
      <c r="P154" s="44" t="s">
        <v>142</v>
      </c>
      <c r="Q154" s="44" t="s">
        <v>143</v>
      </c>
      <c r="R154" s="44" t="s">
        <v>144</v>
      </c>
      <c r="S154" s="44" t="s">
        <v>145</v>
      </c>
      <c r="T154" s="44" t="s">
        <v>274</v>
      </c>
      <c r="U154" s="44" t="s">
        <v>487</v>
      </c>
      <c r="V154" s="44" t="s">
        <v>148</v>
      </c>
      <c r="W154" s="44"/>
      <c r="X154" s="44" t="s">
        <v>150</v>
      </c>
      <c r="Y154" s="44">
        <v>1980</v>
      </c>
    </row>
    <row r="155" spans="1:25" ht="63.75" x14ac:dyDescent="0.25">
      <c r="A155" s="42">
        <v>29956</v>
      </c>
      <c r="B155" s="46" t="s">
        <v>508</v>
      </c>
      <c r="C155" s="44">
        <v>3</v>
      </c>
      <c r="D155" s="44" t="s">
        <v>509</v>
      </c>
      <c r="E155" s="44" t="s">
        <v>132</v>
      </c>
      <c r="F155" s="44"/>
      <c r="G155" s="44"/>
      <c r="H155" s="44"/>
      <c r="I155" s="44"/>
      <c r="J155" s="44" t="s">
        <v>272</v>
      </c>
      <c r="K155" s="44" t="s">
        <v>273</v>
      </c>
      <c r="L155" s="44"/>
      <c r="M155" s="44"/>
      <c r="N155" s="44" t="s">
        <v>140</v>
      </c>
      <c r="O155" s="44" t="s">
        <v>141</v>
      </c>
      <c r="P155" s="44" t="s">
        <v>142</v>
      </c>
      <c r="Q155" s="44" t="s">
        <v>143</v>
      </c>
      <c r="R155" s="44" t="s">
        <v>144</v>
      </c>
      <c r="S155" s="44" t="s">
        <v>145</v>
      </c>
      <c r="T155" s="44" t="s">
        <v>274</v>
      </c>
      <c r="U155" s="44" t="s">
        <v>487</v>
      </c>
      <c r="V155" s="44" t="s">
        <v>148</v>
      </c>
      <c r="W155" s="44"/>
      <c r="X155" s="44" t="s">
        <v>150</v>
      </c>
      <c r="Y155" s="44">
        <v>1980</v>
      </c>
    </row>
    <row r="156" spans="1:25" ht="63.75" x14ac:dyDescent="0.25">
      <c r="A156" s="42">
        <v>29956</v>
      </c>
      <c r="B156" s="46" t="s">
        <v>510</v>
      </c>
      <c r="C156" s="44">
        <v>2</v>
      </c>
      <c r="D156" s="44" t="s">
        <v>511</v>
      </c>
      <c r="E156" s="44" t="s">
        <v>132</v>
      </c>
      <c r="F156" s="44"/>
      <c r="G156" s="44"/>
      <c r="H156" s="44"/>
      <c r="I156" s="44"/>
      <c r="J156" s="44" t="s">
        <v>272</v>
      </c>
      <c r="K156" s="44" t="s">
        <v>273</v>
      </c>
      <c r="L156" s="44"/>
      <c r="M156" s="44"/>
      <c r="N156" s="44" t="s">
        <v>140</v>
      </c>
      <c r="O156" s="44" t="s">
        <v>141</v>
      </c>
      <c r="P156" s="44" t="s">
        <v>142</v>
      </c>
      <c r="Q156" s="44" t="s">
        <v>143</v>
      </c>
      <c r="R156" s="44" t="s">
        <v>144</v>
      </c>
      <c r="S156" s="44" t="s">
        <v>145</v>
      </c>
      <c r="T156" s="44" t="s">
        <v>274</v>
      </c>
      <c r="U156" s="44" t="s">
        <v>487</v>
      </c>
      <c r="V156" s="44" t="s">
        <v>148</v>
      </c>
      <c r="W156" s="44"/>
      <c r="X156" s="44" t="s">
        <v>150</v>
      </c>
      <c r="Y156" s="44">
        <v>1980</v>
      </c>
    </row>
    <row r="157" spans="1:25" ht="63.75" x14ac:dyDescent="0.25">
      <c r="A157" s="42">
        <v>29956</v>
      </c>
      <c r="B157" s="46" t="s">
        <v>512</v>
      </c>
      <c r="C157" s="44">
        <v>3</v>
      </c>
      <c r="D157" s="44" t="s">
        <v>513</v>
      </c>
      <c r="E157" s="44" t="s">
        <v>132</v>
      </c>
      <c r="F157" s="44"/>
      <c r="G157" s="44"/>
      <c r="H157" s="44"/>
      <c r="I157" s="44"/>
      <c r="J157" s="44" t="s">
        <v>272</v>
      </c>
      <c r="K157" s="44" t="s">
        <v>273</v>
      </c>
      <c r="L157" s="44"/>
      <c r="M157" s="44"/>
      <c r="N157" s="44" t="s">
        <v>140</v>
      </c>
      <c r="O157" s="44" t="s">
        <v>141</v>
      </c>
      <c r="P157" s="44" t="s">
        <v>142</v>
      </c>
      <c r="Q157" s="44" t="s">
        <v>143</v>
      </c>
      <c r="R157" s="44" t="s">
        <v>144</v>
      </c>
      <c r="S157" s="44" t="s">
        <v>145</v>
      </c>
      <c r="T157" s="44" t="s">
        <v>274</v>
      </c>
      <c r="U157" s="44" t="s">
        <v>487</v>
      </c>
      <c r="V157" s="44" t="s">
        <v>148</v>
      </c>
      <c r="W157" s="44"/>
      <c r="X157" s="44" t="s">
        <v>150</v>
      </c>
      <c r="Y157" s="44">
        <v>1980</v>
      </c>
    </row>
    <row r="158" spans="1:25" ht="63.75" x14ac:dyDescent="0.25">
      <c r="A158" s="42">
        <v>29956</v>
      </c>
      <c r="B158" s="46" t="s">
        <v>514</v>
      </c>
      <c r="C158" s="44">
        <v>1</v>
      </c>
      <c r="D158" s="44" t="s">
        <v>515</v>
      </c>
      <c r="E158" s="44" t="s">
        <v>132</v>
      </c>
      <c r="F158" s="44"/>
      <c r="G158" s="44"/>
      <c r="H158" s="44"/>
      <c r="I158" s="44"/>
      <c r="J158" s="44" t="s">
        <v>136</v>
      </c>
      <c r="K158" s="44" t="s">
        <v>137</v>
      </c>
      <c r="L158" s="44" t="s">
        <v>285</v>
      </c>
      <c r="M158" s="44" t="s">
        <v>307</v>
      </c>
      <c r="N158" s="44" t="s">
        <v>140</v>
      </c>
      <c r="O158" s="44" t="s">
        <v>141</v>
      </c>
      <c r="P158" s="44" t="s">
        <v>142</v>
      </c>
      <c r="Q158" s="44" t="s">
        <v>143</v>
      </c>
      <c r="R158" s="44" t="s">
        <v>144</v>
      </c>
      <c r="S158" s="44" t="s">
        <v>145</v>
      </c>
      <c r="T158" s="44" t="s">
        <v>274</v>
      </c>
      <c r="U158" s="44" t="s">
        <v>487</v>
      </c>
      <c r="V158" s="44" t="s">
        <v>148</v>
      </c>
      <c r="W158" s="44"/>
      <c r="X158" s="44" t="s">
        <v>150</v>
      </c>
      <c r="Y158" s="44">
        <v>1980</v>
      </c>
    </row>
    <row r="159" spans="1:25" ht="63.75" x14ac:dyDescent="0.25">
      <c r="A159" s="42">
        <v>29956</v>
      </c>
      <c r="B159" s="46" t="s">
        <v>516</v>
      </c>
      <c r="C159" s="44">
        <v>36</v>
      </c>
      <c r="D159" s="44" t="s">
        <v>517</v>
      </c>
      <c r="E159" s="44" t="s">
        <v>132</v>
      </c>
      <c r="F159" s="44"/>
      <c r="G159" s="44"/>
      <c r="H159" s="44"/>
      <c r="I159" s="44"/>
      <c r="J159" s="44" t="s">
        <v>136</v>
      </c>
      <c r="K159" s="44" t="s">
        <v>137</v>
      </c>
      <c r="L159" s="44" t="s">
        <v>285</v>
      </c>
      <c r="M159" s="44" t="s">
        <v>307</v>
      </c>
      <c r="N159" s="44" t="s">
        <v>140</v>
      </c>
      <c r="O159" s="44" t="s">
        <v>141</v>
      </c>
      <c r="P159" s="44" t="s">
        <v>142</v>
      </c>
      <c r="Q159" s="44" t="s">
        <v>143</v>
      </c>
      <c r="R159" s="44" t="s">
        <v>144</v>
      </c>
      <c r="S159" s="44" t="s">
        <v>145</v>
      </c>
      <c r="T159" s="44" t="s">
        <v>274</v>
      </c>
      <c r="U159" s="44" t="s">
        <v>487</v>
      </c>
      <c r="V159" s="44" t="s">
        <v>148</v>
      </c>
      <c r="W159" s="44"/>
      <c r="X159" s="44" t="s">
        <v>150</v>
      </c>
      <c r="Y159" s="44">
        <v>1980</v>
      </c>
    </row>
    <row r="160" spans="1:25" ht="63.75" x14ac:dyDescent="0.25">
      <c r="A160" s="42">
        <v>29956</v>
      </c>
      <c r="B160" s="46" t="s">
        <v>518</v>
      </c>
      <c r="C160" s="44">
        <v>18</v>
      </c>
      <c r="D160" s="44" t="s">
        <v>519</v>
      </c>
      <c r="E160" s="44" t="s">
        <v>132</v>
      </c>
      <c r="F160" s="44"/>
      <c r="G160" s="44"/>
      <c r="H160" s="44"/>
      <c r="I160" s="44"/>
      <c r="J160" s="44" t="s">
        <v>136</v>
      </c>
      <c r="K160" s="44" t="s">
        <v>137</v>
      </c>
      <c r="L160" s="44" t="s">
        <v>285</v>
      </c>
      <c r="M160" s="44" t="s">
        <v>307</v>
      </c>
      <c r="N160" s="44" t="s">
        <v>140</v>
      </c>
      <c r="O160" s="44" t="s">
        <v>141</v>
      </c>
      <c r="P160" s="44" t="s">
        <v>142</v>
      </c>
      <c r="Q160" s="44" t="s">
        <v>143</v>
      </c>
      <c r="R160" s="44" t="s">
        <v>144</v>
      </c>
      <c r="S160" s="44" t="s">
        <v>145</v>
      </c>
      <c r="T160" s="44" t="s">
        <v>274</v>
      </c>
      <c r="U160" s="44" t="s">
        <v>487</v>
      </c>
      <c r="V160" s="44" t="s">
        <v>148</v>
      </c>
      <c r="W160" s="44"/>
      <c r="X160" s="44" t="s">
        <v>150</v>
      </c>
      <c r="Y160" s="44">
        <v>1980</v>
      </c>
    </row>
    <row r="161" spans="1:25" ht="63.75" x14ac:dyDescent="0.25">
      <c r="A161" s="42">
        <v>29956</v>
      </c>
      <c r="B161" s="46" t="s">
        <v>520</v>
      </c>
      <c r="C161" s="44">
        <v>15</v>
      </c>
      <c r="D161" s="44" t="s">
        <v>521</v>
      </c>
      <c r="E161" s="44" t="s">
        <v>132</v>
      </c>
      <c r="F161" s="44"/>
      <c r="G161" s="44"/>
      <c r="H161" s="44"/>
      <c r="I161" s="44"/>
      <c r="J161" s="44" t="s">
        <v>136</v>
      </c>
      <c r="K161" s="44" t="s">
        <v>137</v>
      </c>
      <c r="L161" s="44" t="s">
        <v>285</v>
      </c>
      <c r="M161" s="44" t="s">
        <v>307</v>
      </c>
      <c r="N161" s="44" t="s">
        <v>140</v>
      </c>
      <c r="O161" s="44" t="s">
        <v>141</v>
      </c>
      <c r="P161" s="44" t="s">
        <v>142</v>
      </c>
      <c r="Q161" s="44" t="s">
        <v>143</v>
      </c>
      <c r="R161" s="44" t="s">
        <v>144</v>
      </c>
      <c r="S161" s="44" t="s">
        <v>145</v>
      </c>
      <c r="T161" s="44" t="s">
        <v>274</v>
      </c>
      <c r="U161" s="44" t="s">
        <v>487</v>
      </c>
      <c r="V161" s="44" t="s">
        <v>148</v>
      </c>
      <c r="W161" s="44"/>
      <c r="X161" s="44" t="s">
        <v>150</v>
      </c>
      <c r="Y161" s="44">
        <v>1980</v>
      </c>
    </row>
    <row r="162" spans="1:25" ht="63.75" x14ac:dyDescent="0.25">
      <c r="A162" s="42">
        <v>29956</v>
      </c>
      <c r="B162" s="46" t="s">
        <v>522</v>
      </c>
      <c r="C162" s="44">
        <v>28</v>
      </c>
      <c r="D162" s="44" t="s">
        <v>523</v>
      </c>
      <c r="E162" s="44" t="s">
        <v>132</v>
      </c>
      <c r="F162" s="44"/>
      <c r="G162" s="44"/>
      <c r="H162" s="44"/>
      <c r="I162" s="44"/>
      <c r="J162" s="44" t="s">
        <v>136</v>
      </c>
      <c r="K162" s="44" t="s">
        <v>137</v>
      </c>
      <c r="L162" s="44" t="s">
        <v>285</v>
      </c>
      <c r="M162" s="44" t="s">
        <v>307</v>
      </c>
      <c r="N162" s="44" t="s">
        <v>140</v>
      </c>
      <c r="O162" s="44" t="s">
        <v>141</v>
      </c>
      <c r="P162" s="44" t="s">
        <v>142</v>
      </c>
      <c r="Q162" s="44" t="s">
        <v>143</v>
      </c>
      <c r="R162" s="44" t="s">
        <v>144</v>
      </c>
      <c r="S162" s="44" t="s">
        <v>145</v>
      </c>
      <c r="T162" s="44" t="s">
        <v>274</v>
      </c>
      <c r="U162" s="44" t="s">
        <v>487</v>
      </c>
      <c r="V162" s="44" t="s">
        <v>148</v>
      </c>
      <c r="W162" s="44"/>
      <c r="X162" s="44" t="s">
        <v>150</v>
      </c>
      <c r="Y162" s="44">
        <v>1980</v>
      </c>
    </row>
    <row r="163" spans="1:25" ht="63.75" x14ac:dyDescent="0.25">
      <c r="A163" s="42">
        <v>29956</v>
      </c>
      <c r="B163" s="46" t="s">
        <v>524</v>
      </c>
      <c r="C163" s="44">
        <v>29</v>
      </c>
      <c r="D163" s="44" t="s">
        <v>525</v>
      </c>
      <c r="E163" s="44" t="s">
        <v>132</v>
      </c>
      <c r="F163" s="44"/>
      <c r="G163" s="44"/>
      <c r="H163" s="44"/>
      <c r="I163" s="44"/>
      <c r="J163" s="44" t="s">
        <v>136</v>
      </c>
      <c r="K163" s="44" t="s">
        <v>137</v>
      </c>
      <c r="L163" s="44" t="s">
        <v>285</v>
      </c>
      <c r="M163" s="44" t="s">
        <v>307</v>
      </c>
      <c r="N163" s="44" t="s">
        <v>140</v>
      </c>
      <c r="O163" s="44" t="s">
        <v>141</v>
      </c>
      <c r="P163" s="44" t="s">
        <v>142</v>
      </c>
      <c r="Q163" s="44" t="s">
        <v>143</v>
      </c>
      <c r="R163" s="44" t="s">
        <v>144</v>
      </c>
      <c r="S163" s="44" t="s">
        <v>145</v>
      </c>
      <c r="T163" s="44" t="s">
        <v>274</v>
      </c>
      <c r="U163" s="44" t="s">
        <v>487</v>
      </c>
      <c r="V163" s="44" t="s">
        <v>148</v>
      </c>
      <c r="W163" s="44"/>
      <c r="X163" s="44" t="s">
        <v>150</v>
      </c>
      <c r="Y163" s="44">
        <v>1980</v>
      </c>
    </row>
    <row r="164" spans="1:25" ht="63.75" x14ac:dyDescent="0.25">
      <c r="A164" s="42">
        <v>29956</v>
      </c>
      <c r="B164" s="46" t="s">
        <v>526</v>
      </c>
      <c r="C164" s="44">
        <v>9</v>
      </c>
      <c r="D164" s="44" t="s">
        <v>527</v>
      </c>
      <c r="E164" s="44" t="s">
        <v>132</v>
      </c>
      <c r="F164" s="44"/>
      <c r="G164" s="44"/>
      <c r="H164" s="44"/>
      <c r="I164" s="44"/>
      <c r="J164" s="44" t="s">
        <v>136</v>
      </c>
      <c r="K164" s="44" t="s">
        <v>137</v>
      </c>
      <c r="L164" s="44" t="s">
        <v>285</v>
      </c>
      <c r="M164" s="44" t="s">
        <v>307</v>
      </c>
      <c r="N164" s="44" t="s">
        <v>140</v>
      </c>
      <c r="O164" s="44" t="s">
        <v>141</v>
      </c>
      <c r="P164" s="44" t="s">
        <v>142</v>
      </c>
      <c r="Q164" s="44" t="s">
        <v>143</v>
      </c>
      <c r="R164" s="44" t="s">
        <v>144</v>
      </c>
      <c r="S164" s="44" t="s">
        <v>145</v>
      </c>
      <c r="T164" s="44" t="s">
        <v>274</v>
      </c>
      <c r="U164" s="44" t="s">
        <v>487</v>
      </c>
      <c r="V164" s="44" t="s">
        <v>148</v>
      </c>
      <c r="W164" s="44"/>
      <c r="X164" s="44" t="s">
        <v>150</v>
      </c>
      <c r="Y164" s="44">
        <v>1980</v>
      </c>
    </row>
    <row r="165" spans="1:25" ht="63.75" x14ac:dyDescent="0.25">
      <c r="A165" s="42">
        <v>29956</v>
      </c>
      <c r="B165" s="46" t="s">
        <v>528</v>
      </c>
      <c r="C165" s="44">
        <v>4</v>
      </c>
      <c r="D165" s="44" t="s">
        <v>529</v>
      </c>
      <c r="E165" s="44" t="s">
        <v>132</v>
      </c>
      <c r="F165" s="44"/>
      <c r="G165" s="44"/>
      <c r="H165" s="44"/>
      <c r="I165" s="44"/>
      <c r="J165" s="44" t="s">
        <v>136</v>
      </c>
      <c r="K165" s="44" t="s">
        <v>137</v>
      </c>
      <c r="L165" s="44" t="s">
        <v>285</v>
      </c>
      <c r="M165" s="44" t="s">
        <v>307</v>
      </c>
      <c r="N165" s="44" t="s">
        <v>140</v>
      </c>
      <c r="O165" s="44" t="s">
        <v>141</v>
      </c>
      <c r="P165" s="44" t="s">
        <v>142</v>
      </c>
      <c r="Q165" s="44" t="s">
        <v>143</v>
      </c>
      <c r="R165" s="44" t="s">
        <v>144</v>
      </c>
      <c r="S165" s="44" t="s">
        <v>145</v>
      </c>
      <c r="T165" s="44" t="s">
        <v>274</v>
      </c>
      <c r="U165" s="44" t="s">
        <v>487</v>
      </c>
      <c r="V165" s="44" t="s">
        <v>148</v>
      </c>
      <c r="W165" s="44"/>
      <c r="X165" s="44" t="s">
        <v>150</v>
      </c>
      <c r="Y165" s="44">
        <v>1980</v>
      </c>
    </row>
    <row r="166" spans="1:25" ht="63.75" x14ac:dyDescent="0.25">
      <c r="A166" s="42">
        <v>29956</v>
      </c>
      <c r="B166" s="46" t="s">
        <v>530</v>
      </c>
      <c r="C166" s="44">
        <v>2</v>
      </c>
      <c r="D166" s="44" t="s">
        <v>531</v>
      </c>
      <c r="E166" s="44" t="s">
        <v>132</v>
      </c>
      <c r="F166" s="44"/>
      <c r="G166" s="44"/>
      <c r="H166" s="44"/>
      <c r="I166" s="44"/>
      <c r="J166" s="44" t="s">
        <v>136</v>
      </c>
      <c r="K166" s="44" t="s">
        <v>137</v>
      </c>
      <c r="L166" s="44" t="s">
        <v>285</v>
      </c>
      <c r="M166" s="44" t="s">
        <v>307</v>
      </c>
      <c r="N166" s="44" t="s">
        <v>140</v>
      </c>
      <c r="O166" s="44" t="s">
        <v>141</v>
      </c>
      <c r="P166" s="44" t="s">
        <v>142</v>
      </c>
      <c r="Q166" s="44" t="s">
        <v>143</v>
      </c>
      <c r="R166" s="44" t="s">
        <v>144</v>
      </c>
      <c r="S166" s="44" t="s">
        <v>145</v>
      </c>
      <c r="T166" s="44" t="s">
        <v>274</v>
      </c>
      <c r="U166" s="44" t="s">
        <v>487</v>
      </c>
      <c r="V166" s="44" t="s">
        <v>148</v>
      </c>
      <c r="W166" s="44"/>
      <c r="X166" s="44" t="s">
        <v>150</v>
      </c>
      <c r="Y166" s="44">
        <v>1980</v>
      </c>
    </row>
    <row r="167" spans="1:25" ht="63.75" x14ac:dyDescent="0.25">
      <c r="A167" s="42">
        <v>29956</v>
      </c>
      <c r="B167" s="46" t="s">
        <v>532</v>
      </c>
      <c r="C167" s="44">
        <v>3</v>
      </c>
      <c r="D167" s="44" t="s">
        <v>533</v>
      </c>
      <c r="E167" s="44" t="s">
        <v>132</v>
      </c>
      <c r="F167" s="44"/>
      <c r="G167" s="44"/>
      <c r="H167" s="44"/>
      <c r="I167" s="44"/>
      <c r="J167" s="44" t="s">
        <v>136</v>
      </c>
      <c r="K167" s="44" t="s">
        <v>137</v>
      </c>
      <c r="L167" s="44" t="s">
        <v>285</v>
      </c>
      <c r="M167" s="44" t="s">
        <v>307</v>
      </c>
      <c r="N167" s="44" t="s">
        <v>140</v>
      </c>
      <c r="O167" s="44" t="s">
        <v>141</v>
      </c>
      <c r="P167" s="44" t="s">
        <v>142</v>
      </c>
      <c r="Q167" s="44" t="s">
        <v>143</v>
      </c>
      <c r="R167" s="44" t="s">
        <v>144</v>
      </c>
      <c r="S167" s="44" t="s">
        <v>145</v>
      </c>
      <c r="T167" s="44" t="s">
        <v>274</v>
      </c>
      <c r="U167" s="44" t="s">
        <v>487</v>
      </c>
      <c r="V167" s="44" t="s">
        <v>148</v>
      </c>
      <c r="W167" s="44"/>
      <c r="X167" s="44" t="s">
        <v>150</v>
      </c>
      <c r="Y167" s="44">
        <v>1980</v>
      </c>
    </row>
    <row r="168" spans="1:25" ht="63.75" x14ac:dyDescent="0.25">
      <c r="A168" s="42">
        <v>29956</v>
      </c>
      <c r="B168" s="46" t="s">
        <v>534</v>
      </c>
      <c r="C168" s="44">
        <v>1</v>
      </c>
      <c r="D168" s="44" t="s">
        <v>535</v>
      </c>
      <c r="E168" s="44" t="s">
        <v>132</v>
      </c>
      <c r="F168" s="44"/>
      <c r="G168" s="44"/>
      <c r="H168" s="44"/>
      <c r="I168" s="44"/>
      <c r="J168" s="44" t="s">
        <v>136</v>
      </c>
      <c r="K168" s="44" t="s">
        <v>137</v>
      </c>
      <c r="L168" s="44" t="s">
        <v>285</v>
      </c>
      <c r="M168" s="44" t="s">
        <v>307</v>
      </c>
      <c r="N168" s="44" t="s">
        <v>140</v>
      </c>
      <c r="O168" s="44" t="s">
        <v>141</v>
      </c>
      <c r="P168" s="44" t="s">
        <v>142</v>
      </c>
      <c r="Q168" s="44" t="s">
        <v>143</v>
      </c>
      <c r="R168" s="44" t="s">
        <v>144</v>
      </c>
      <c r="S168" s="44" t="s">
        <v>145</v>
      </c>
      <c r="T168" s="44" t="s">
        <v>274</v>
      </c>
      <c r="U168" s="44" t="s">
        <v>487</v>
      </c>
      <c r="V168" s="44" t="s">
        <v>148</v>
      </c>
      <c r="W168" s="44"/>
      <c r="X168" s="44" t="s">
        <v>150</v>
      </c>
      <c r="Y168" s="44">
        <v>1980</v>
      </c>
    </row>
    <row r="169" spans="1:25" ht="63.75" x14ac:dyDescent="0.25">
      <c r="A169" s="42">
        <v>29956</v>
      </c>
      <c r="B169" s="46" t="s">
        <v>536</v>
      </c>
      <c r="C169" s="44">
        <v>9</v>
      </c>
      <c r="D169" s="44" t="s">
        <v>537</v>
      </c>
      <c r="E169" s="44" t="s">
        <v>132</v>
      </c>
      <c r="F169" s="44"/>
      <c r="G169" s="44"/>
      <c r="H169" s="44"/>
      <c r="I169" s="44"/>
      <c r="J169" s="44" t="s">
        <v>136</v>
      </c>
      <c r="K169" s="44" t="s">
        <v>137</v>
      </c>
      <c r="L169" s="44" t="s">
        <v>285</v>
      </c>
      <c r="M169" s="44" t="s">
        <v>307</v>
      </c>
      <c r="N169" s="44" t="s">
        <v>140</v>
      </c>
      <c r="O169" s="44" t="s">
        <v>141</v>
      </c>
      <c r="P169" s="44" t="s">
        <v>142</v>
      </c>
      <c r="Q169" s="44" t="s">
        <v>143</v>
      </c>
      <c r="R169" s="44" t="s">
        <v>144</v>
      </c>
      <c r="S169" s="44" t="s">
        <v>145</v>
      </c>
      <c r="T169" s="44" t="s">
        <v>274</v>
      </c>
      <c r="U169" s="44" t="s">
        <v>487</v>
      </c>
      <c r="V169" s="44" t="s">
        <v>148</v>
      </c>
      <c r="W169" s="44"/>
      <c r="X169" s="44" t="s">
        <v>150</v>
      </c>
      <c r="Y169" s="44">
        <v>1980</v>
      </c>
    </row>
    <row r="170" spans="1:25" ht="63.75" x14ac:dyDescent="0.25">
      <c r="A170" s="42">
        <v>29956</v>
      </c>
      <c r="B170" s="46" t="s">
        <v>538</v>
      </c>
      <c r="C170" s="44">
        <v>3</v>
      </c>
      <c r="D170" s="44" t="s">
        <v>539</v>
      </c>
      <c r="E170" s="44" t="s">
        <v>132</v>
      </c>
      <c r="F170" s="44"/>
      <c r="G170" s="44"/>
      <c r="H170" s="44"/>
      <c r="I170" s="44"/>
      <c r="J170" s="44" t="s">
        <v>136</v>
      </c>
      <c r="K170" s="44" t="s">
        <v>137</v>
      </c>
      <c r="L170" s="44" t="s">
        <v>285</v>
      </c>
      <c r="M170" s="44" t="s">
        <v>540</v>
      </c>
      <c r="N170" s="44" t="s">
        <v>140</v>
      </c>
      <c r="O170" s="44" t="s">
        <v>141</v>
      </c>
      <c r="P170" s="44" t="s">
        <v>142</v>
      </c>
      <c r="Q170" s="44" t="s">
        <v>143</v>
      </c>
      <c r="R170" s="44" t="s">
        <v>144</v>
      </c>
      <c r="S170" s="44" t="s">
        <v>145</v>
      </c>
      <c r="T170" s="44" t="s">
        <v>146</v>
      </c>
      <c r="U170" s="44" t="s">
        <v>147</v>
      </c>
      <c r="V170" s="44" t="s">
        <v>148</v>
      </c>
      <c r="W170" s="44"/>
      <c r="X170" s="44" t="s">
        <v>150</v>
      </c>
      <c r="Y170" s="44">
        <v>1980</v>
      </c>
    </row>
    <row r="171" spans="1:25" ht="63.75" x14ac:dyDescent="0.25">
      <c r="A171" s="42">
        <v>29956</v>
      </c>
      <c r="B171" s="46" t="s">
        <v>541</v>
      </c>
      <c r="C171" s="44">
        <v>1</v>
      </c>
      <c r="D171" s="44" t="s">
        <v>542</v>
      </c>
      <c r="E171" s="44" t="s">
        <v>132</v>
      </c>
      <c r="F171" s="44"/>
      <c r="G171" s="44"/>
      <c r="H171" s="44"/>
      <c r="I171" s="44"/>
      <c r="J171" s="44" t="s">
        <v>136</v>
      </c>
      <c r="K171" s="44" t="s">
        <v>137</v>
      </c>
      <c r="L171" s="44" t="s">
        <v>285</v>
      </c>
      <c r="M171" s="44" t="s">
        <v>540</v>
      </c>
      <c r="N171" s="44" t="s">
        <v>140</v>
      </c>
      <c r="O171" s="44" t="s">
        <v>141</v>
      </c>
      <c r="P171" s="44" t="s">
        <v>142</v>
      </c>
      <c r="Q171" s="44" t="s">
        <v>143</v>
      </c>
      <c r="R171" s="44" t="s">
        <v>144</v>
      </c>
      <c r="S171" s="44" t="s">
        <v>145</v>
      </c>
      <c r="T171" s="44" t="s">
        <v>146</v>
      </c>
      <c r="U171" s="44" t="s">
        <v>147</v>
      </c>
      <c r="V171" s="44" t="s">
        <v>148</v>
      </c>
      <c r="W171" s="44"/>
      <c r="X171" s="44" t="s">
        <v>150</v>
      </c>
      <c r="Y171" s="44">
        <v>1980</v>
      </c>
    </row>
    <row r="172" spans="1:25" ht="63.75" x14ac:dyDescent="0.25">
      <c r="A172" s="42">
        <v>29956</v>
      </c>
      <c r="B172" s="46" t="s">
        <v>543</v>
      </c>
      <c r="C172" s="44">
        <v>3</v>
      </c>
      <c r="D172" s="44" t="s">
        <v>544</v>
      </c>
      <c r="E172" s="44" t="s">
        <v>132</v>
      </c>
      <c r="F172" s="44"/>
      <c r="G172" s="44"/>
      <c r="H172" s="44"/>
      <c r="I172" s="44"/>
      <c r="J172" s="44" t="s">
        <v>136</v>
      </c>
      <c r="K172" s="44" t="s">
        <v>137</v>
      </c>
      <c r="L172" s="44" t="s">
        <v>285</v>
      </c>
      <c r="M172" s="44" t="s">
        <v>540</v>
      </c>
      <c r="N172" s="44" t="s">
        <v>140</v>
      </c>
      <c r="O172" s="44" t="s">
        <v>141</v>
      </c>
      <c r="P172" s="44" t="s">
        <v>142</v>
      </c>
      <c r="Q172" s="44" t="s">
        <v>143</v>
      </c>
      <c r="R172" s="44" t="s">
        <v>144</v>
      </c>
      <c r="S172" s="44" t="s">
        <v>145</v>
      </c>
      <c r="T172" s="44" t="s">
        <v>146</v>
      </c>
      <c r="U172" s="44" t="s">
        <v>147</v>
      </c>
      <c r="V172" s="44" t="s">
        <v>148</v>
      </c>
      <c r="W172" s="44"/>
      <c r="X172" s="44" t="s">
        <v>150</v>
      </c>
      <c r="Y172" s="44">
        <v>1980</v>
      </c>
    </row>
    <row r="173" spans="1:25" ht="63.75" x14ac:dyDescent="0.25">
      <c r="A173" s="42">
        <v>29956</v>
      </c>
      <c r="B173" s="46" t="s">
        <v>545</v>
      </c>
      <c r="C173" s="44">
        <v>2</v>
      </c>
      <c r="D173" s="44" t="s">
        <v>546</v>
      </c>
      <c r="E173" s="44" t="s">
        <v>132</v>
      </c>
      <c r="F173" s="44"/>
      <c r="G173" s="44"/>
      <c r="H173" s="44"/>
      <c r="I173" s="44"/>
      <c r="J173" s="44" t="s">
        <v>136</v>
      </c>
      <c r="K173" s="44" t="s">
        <v>137</v>
      </c>
      <c r="L173" s="44" t="s">
        <v>285</v>
      </c>
      <c r="M173" s="44" t="s">
        <v>540</v>
      </c>
      <c r="N173" s="44" t="s">
        <v>140</v>
      </c>
      <c r="O173" s="44" t="s">
        <v>141</v>
      </c>
      <c r="P173" s="44" t="s">
        <v>142</v>
      </c>
      <c r="Q173" s="44" t="s">
        <v>143</v>
      </c>
      <c r="R173" s="44" t="s">
        <v>144</v>
      </c>
      <c r="S173" s="44" t="s">
        <v>145</v>
      </c>
      <c r="T173" s="44" t="s">
        <v>146</v>
      </c>
      <c r="U173" s="44" t="s">
        <v>147</v>
      </c>
      <c r="V173" s="44" t="s">
        <v>148</v>
      </c>
      <c r="W173" s="44"/>
      <c r="X173" s="44" t="s">
        <v>150</v>
      </c>
      <c r="Y173" s="44">
        <v>1980</v>
      </c>
    </row>
    <row r="174" spans="1:25" ht="63.75" x14ac:dyDescent="0.25">
      <c r="A174" s="42">
        <v>29956</v>
      </c>
      <c r="B174" s="46" t="s">
        <v>547</v>
      </c>
      <c r="C174" s="44">
        <v>1</v>
      </c>
      <c r="D174" s="44" t="s">
        <v>548</v>
      </c>
      <c r="E174" s="44" t="s">
        <v>132</v>
      </c>
      <c r="F174" s="44" t="s">
        <v>31</v>
      </c>
      <c r="G174" s="44" t="s">
        <v>186</v>
      </c>
      <c r="H174" s="44" t="s">
        <v>187</v>
      </c>
      <c r="I174" s="44">
        <v>1984</v>
      </c>
      <c r="J174" s="44" t="s">
        <v>136</v>
      </c>
      <c r="K174" s="44" t="s">
        <v>137</v>
      </c>
      <c r="L174" s="44" t="s">
        <v>138</v>
      </c>
      <c r="M174" s="44" t="s">
        <v>182</v>
      </c>
      <c r="N174" s="44" t="s">
        <v>140</v>
      </c>
      <c r="O174" s="44" t="s">
        <v>141</v>
      </c>
      <c r="P174" s="44" t="s">
        <v>142</v>
      </c>
      <c r="Q174" s="44" t="s">
        <v>143</v>
      </c>
      <c r="R174" s="44" t="s">
        <v>144</v>
      </c>
      <c r="S174" s="44" t="s">
        <v>145</v>
      </c>
      <c r="T174" s="44" t="s">
        <v>146</v>
      </c>
      <c r="U174" s="44" t="s">
        <v>147</v>
      </c>
      <c r="V174" s="44" t="s">
        <v>148</v>
      </c>
      <c r="W174" s="44"/>
      <c r="X174" s="44" t="s">
        <v>150</v>
      </c>
      <c r="Y174" s="44">
        <v>1980</v>
      </c>
    </row>
    <row r="175" spans="1:25" ht="63.75" x14ac:dyDescent="0.25">
      <c r="A175" s="42">
        <v>29956</v>
      </c>
      <c r="B175" s="46" t="s">
        <v>549</v>
      </c>
      <c r="C175" s="44">
        <v>190</v>
      </c>
      <c r="D175" s="44" t="s">
        <v>550</v>
      </c>
      <c r="E175" s="44" t="s">
        <v>132</v>
      </c>
      <c r="F175" s="44"/>
      <c r="G175" s="44"/>
      <c r="H175" s="44"/>
      <c r="I175" s="44"/>
      <c r="J175" s="44"/>
      <c r="K175" s="44"/>
      <c r="L175" s="44"/>
      <c r="M175" s="44"/>
      <c r="N175" s="44" t="s">
        <v>140</v>
      </c>
      <c r="O175" s="44" t="s">
        <v>141</v>
      </c>
      <c r="P175" s="44" t="s">
        <v>142</v>
      </c>
      <c r="Q175" s="44" t="s">
        <v>143</v>
      </c>
      <c r="R175" s="44" t="s">
        <v>144</v>
      </c>
      <c r="S175" s="44" t="s">
        <v>145</v>
      </c>
      <c r="T175" s="44" t="s">
        <v>146</v>
      </c>
      <c r="U175" s="44" t="s">
        <v>147</v>
      </c>
      <c r="V175" s="44" t="s">
        <v>148</v>
      </c>
      <c r="W175" s="44"/>
      <c r="X175" s="44" t="s">
        <v>150</v>
      </c>
      <c r="Y175" s="44">
        <v>1980</v>
      </c>
    </row>
    <row r="176" spans="1:25" ht="63.75" x14ac:dyDescent="0.25">
      <c r="A176" s="42">
        <v>29956</v>
      </c>
      <c r="B176" s="46" t="s">
        <v>551</v>
      </c>
      <c r="C176" s="44">
        <v>16</v>
      </c>
      <c r="D176" s="44" t="s">
        <v>552</v>
      </c>
      <c r="E176" s="44" t="s">
        <v>132</v>
      </c>
      <c r="F176" s="44"/>
      <c r="G176" s="44"/>
      <c r="H176" s="44"/>
      <c r="I176" s="44"/>
      <c r="J176" s="44"/>
      <c r="K176" s="44"/>
      <c r="L176" s="44"/>
      <c r="M176" s="44"/>
      <c r="N176" s="44" t="s">
        <v>140</v>
      </c>
      <c r="O176" s="44" t="s">
        <v>141</v>
      </c>
      <c r="P176" s="44" t="s">
        <v>142</v>
      </c>
      <c r="Q176" s="44" t="s">
        <v>143</v>
      </c>
      <c r="R176" s="44" t="s">
        <v>144</v>
      </c>
      <c r="S176" s="44" t="s">
        <v>145</v>
      </c>
      <c r="T176" s="44" t="s">
        <v>146</v>
      </c>
      <c r="U176" s="44" t="s">
        <v>147</v>
      </c>
      <c r="V176" s="44" t="s">
        <v>148</v>
      </c>
      <c r="W176" s="44"/>
      <c r="X176" s="44" t="s">
        <v>150</v>
      </c>
      <c r="Y176" s="44">
        <v>1980</v>
      </c>
    </row>
    <row r="177" spans="1:25" ht="63.75" x14ac:dyDescent="0.25">
      <c r="A177" s="42">
        <v>29956</v>
      </c>
      <c r="B177" s="46" t="s">
        <v>553</v>
      </c>
      <c r="C177" s="44">
        <v>33</v>
      </c>
      <c r="D177" s="44" t="s">
        <v>554</v>
      </c>
      <c r="E177" s="44" t="s">
        <v>132</v>
      </c>
      <c r="F177" s="44"/>
      <c r="G177" s="44"/>
      <c r="H177" s="44"/>
      <c r="I177" s="44"/>
      <c r="J177" s="44"/>
      <c r="K177" s="44"/>
      <c r="L177" s="44"/>
      <c r="M177" s="44"/>
      <c r="N177" s="44" t="s">
        <v>140</v>
      </c>
      <c r="O177" s="44" t="s">
        <v>141</v>
      </c>
      <c r="P177" s="44" t="s">
        <v>142</v>
      </c>
      <c r="Q177" s="44" t="s">
        <v>143</v>
      </c>
      <c r="R177" s="44" t="s">
        <v>144</v>
      </c>
      <c r="S177" s="44" t="s">
        <v>145</v>
      </c>
      <c r="T177" s="44" t="s">
        <v>146</v>
      </c>
      <c r="U177" s="44" t="s">
        <v>147</v>
      </c>
      <c r="V177" s="44" t="s">
        <v>148</v>
      </c>
      <c r="W177" s="44"/>
      <c r="X177" s="44" t="s">
        <v>150</v>
      </c>
      <c r="Y177" s="44">
        <v>1980</v>
      </c>
    </row>
    <row r="178" spans="1:25" ht="63.75" x14ac:dyDescent="0.25">
      <c r="A178" s="42">
        <v>29956</v>
      </c>
      <c r="B178" s="46" t="s">
        <v>555</v>
      </c>
      <c r="C178" s="44">
        <v>555</v>
      </c>
      <c r="D178" s="44" t="s">
        <v>556</v>
      </c>
      <c r="E178" s="44" t="s">
        <v>132</v>
      </c>
      <c r="F178" s="44"/>
      <c r="G178" s="44"/>
      <c r="H178" s="44"/>
      <c r="I178" s="44"/>
      <c r="J178" s="44"/>
      <c r="K178" s="44"/>
      <c r="L178" s="44"/>
      <c r="M178" s="44"/>
      <c r="N178" s="44" t="s">
        <v>140</v>
      </c>
      <c r="O178" s="44" t="s">
        <v>141</v>
      </c>
      <c r="P178" s="44" t="s">
        <v>142</v>
      </c>
      <c r="Q178" s="44" t="s">
        <v>143</v>
      </c>
      <c r="R178" s="44" t="s">
        <v>144</v>
      </c>
      <c r="S178" s="44" t="s">
        <v>145</v>
      </c>
      <c r="T178" s="44" t="s">
        <v>146</v>
      </c>
      <c r="U178" s="44" t="s">
        <v>147</v>
      </c>
      <c r="V178" s="44" t="s">
        <v>148</v>
      </c>
      <c r="W178" s="44"/>
      <c r="X178" s="44" t="s">
        <v>150</v>
      </c>
      <c r="Y178" s="44">
        <v>1980</v>
      </c>
    </row>
    <row r="179" spans="1:25" ht="63.75" x14ac:dyDescent="0.25">
      <c r="A179" s="42">
        <v>29956</v>
      </c>
      <c r="B179" s="46" t="s">
        <v>557</v>
      </c>
      <c r="C179" s="44">
        <v>310</v>
      </c>
      <c r="D179" s="44" t="s">
        <v>558</v>
      </c>
      <c r="E179" s="44" t="s">
        <v>132</v>
      </c>
      <c r="F179" s="44"/>
      <c r="G179" s="44"/>
      <c r="H179" s="44"/>
      <c r="I179" s="44"/>
      <c r="J179" s="44"/>
      <c r="K179" s="44"/>
      <c r="L179" s="44"/>
      <c r="M179" s="44"/>
      <c r="N179" s="44" t="s">
        <v>140</v>
      </c>
      <c r="O179" s="44" t="s">
        <v>141</v>
      </c>
      <c r="P179" s="44" t="s">
        <v>142</v>
      </c>
      <c r="Q179" s="44" t="s">
        <v>143</v>
      </c>
      <c r="R179" s="44" t="s">
        <v>144</v>
      </c>
      <c r="S179" s="44" t="s">
        <v>145</v>
      </c>
      <c r="T179" s="44" t="s">
        <v>146</v>
      </c>
      <c r="U179" s="44" t="s">
        <v>147</v>
      </c>
      <c r="V179" s="44" t="s">
        <v>148</v>
      </c>
      <c r="W179" s="44"/>
      <c r="X179" s="44" t="s">
        <v>150</v>
      </c>
      <c r="Y179" s="44">
        <v>1980</v>
      </c>
    </row>
    <row r="180" spans="1:25" ht="63.75" x14ac:dyDescent="0.25">
      <c r="A180" s="42">
        <v>29956</v>
      </c>
      <c r="B180" s="46" t="s">
        <v>559</v>
      </c>
      <c r="C180" s="44">
        <v>180</v>
      </c>
      <c r="D180" s="44" t="s">
        <v>560</v>
      </c>
      <c r="E180" s="44" t="s">
        <v>132</v>
      </c>
      <c r="F180" s="44"/>
      <c r="G180" s="44"/>
      <c r="H180" s="44"/>
      <c r="I180" s="44"/>
      <c r="J180" s="44"/>
      <c r="K180" s="44"/>
      <c r="L180" s="44"/>
      <c r="M180" s="44"/>
      <c r="N180" s="44" t="s">
        <v>140</v>
      </c>
      <c r="O180" s="44" t="s">
        <v>141</v>
      </c>
      <c r="P180" s="44" t="s">
        <v>142</v>
      </c>
      <c r="Q180" s="44" t="s">
        <v>143</v>
      </c>
      <c r="R180" s="44" t="s">
        <v>144</v>
      </c>
      <c r="S180" s="44" t="s">
        <v>145</v>
      </c>
      <c r="T180" s="44" t="s">
        <v>146</v>
      </c>
      <c r="U180" s="44" t="s">
        <v>147</v>
      </c>
      <c r="V180" s="44" t="s">
        <v>148</v>
      </c>
      <c r="W180" s="44"/>
      <c r="X180" s="44" t="s">
        <v>150</v>
      </c>
      <c r="Y180" s="44">
        <v>1980</v>
      </c>
    </row>
    <row r="181" spans="1:25" ht="63.75" x14ac:dyDescent="0.25">
      <c r="A181" s="42">
        <v>29956</v>
      </c>
      <c r="B181" s="46" t="s">
        <v>561</v>
      </c>
      <c r="C181" s="44">
        <v>565</v>
      </c>
      <c r="D181" s="44" t="s">
        <v>562</v>
      </c>
      <c r="E181" s="44" t="s">
        <v>132</v>
      </c>
      <c r="F181" s="44"/>
      <c r="G181" s="44"/>
      <c r="H181" s="44"/>
      <c r="I181" s="44"/>
      <c r="J181" s="44"/>
      <c r="K181" s="44"/>
      <c r="L181" s="44"/>
      <c r="M181" s="44"/>
      <c r="N181" s="44" t="s">
        <v>140</v>
      </c>
      <c r="O181" s="44" t="s">
        <v>141</v>
      </c>
      <c r="P181" s="44" t="s">
        <v>142</v>
      </c>
      <c r="Q181" s="44" t="s">
        <v>143</v>
      </c>
      <c r="R181" s="44" t="s">
        <v>144</v>
      </c>
      <c r="S181" s="44" t="s">
        <v>145</v>
      </c>
      <c r="T181" s="44" t="s">
        <v>146</v>
      </c>
      <c r="U181" s="44" t="s">
        <v>147</v>
      </c>
      <c r="V181" s="44" t="s">
        <v>148</v>
      </c>
      <c r="W181" s="44"/>
      <c r="X181" s="44" t="s">
        <v>150</v>
      </c>
      <c r="Y181" s="44">
        <v>1980</v>
      </c>
    </row>
    <row r="182" spans="1:25" ht="63.75" x14ac:dyDescent="0.25">
      <c r="A182" s="42">
        <v>29956</v>
      </c>
      <c r="B182" s="46" t="s">
        <v>563</v>
      </c>
      <c r="C182" s="44">
        <v>250</v>
      </c>
      <c r="D182" s="44" t="s">
        <v>564</v>
      </c>
      <c r="E182" s="44" t="s">
        <v>132</v>
      </c>
      <c r="F182" s="44"/>
      <c r="G182" s="44"/>
      <c r="H182" s="44"/>
      <c r="I182" s="44"/>
      <c r="J182" s="44"/>
      <c r="K182" s="44"/>
      <c r="L182" s="44"/>
      <c r="M182" s="44"/>
      <c r="N182" s="44" t="s">
        <v>140</v>
      </c>
      <c r="O182" s="44" t="s">
        <v>141</v>
      </c>
      <c r="P182" s="44" t="s">
        <v>142</v>
      </c>
      <c r="Q182" s="44" t="s">
        <v>143</v>
      </c>
      <c r="R182" s="44" t="s">
        <v>144</v>
      </c>
      <c r="S182" s="44" t="s">
        <v>145</v>
      </c>
      <c r="T182" s="44" t="s">
        <v>146</v>
      </c>
      <c r="U182" s="44" t="s">
        <v>147</v>
      </c>
      <c r="V182" s="44" t="s">
        <v>148</v>
      </c>
      <c r="W182" s="44"/>
      <c r="X182" s="44" t="s">
        <v>150</v>
      </c>
      <c r="Y182" s="44">
        <v>1980</v>
      </c>
    </row>
    <row r="183" spans="1:25" ht="63.75" x14ac:dyDescent="0.25">
      <c r="A183" s="42">
        <v>29956</v>
      </c>
      <c r="B183" s="46" t="s">
        <v>565</v>
      </c>
      <c r="C183" s="44">
        <v>200</v>
      </c>
      <c r="D183" s="44" t="s">
        <v>566</v>
      </c>
      <c r="E183" s="44" t="s">
        <v>132</v>
      </c>
      <c r="F183" s="44"/>
      <c r="G183" s="44"/>
      <c r="H183" s="44"/>
      <c r="I183" s="44"/>
      <c r="J183" s="44"/>
      <c r="K183" s="44"/>
      <c r="L183" s="44"/>
      <c r="M183" s="44"/>
      <c r="N183" s="44" t="s">
        <v>140</v>
      </c>
      <c r="O183" s="44" t="s">
        <v>141</v>
      </c>
      <c r="P183" s="44" t="s">
        <v>142</v>
      </c>
      <c r="Q183" s="44" t="s">
        <v>143</v>
      </c>
      <c r="R183" s="44" t="s">
        <v>144</v>
      </c>
      <c r="S183" s="44" t="s">
        <v>145</v>
      </c>
      <c r="T183" s="44" t="s">
        <v>146</v>
      </c>
      <c r="U183" s="44" t="s">
        <v>147</v>
      </c>
      <c r="V183" s="44" t="s">
        <v>148</v>
      </c>
      <c r="W183" s="44"/>
      <c r="X183" s="44" t="s">
        <v>150</v>
      </c>
      <c r="Y183" s="44">
        <v>1980</v>
      </c>
    </row>
    <row r="184" spans="1:25" ht="63.75" x14ac:dyDescent="0.25">
      <c r="A184" s="42">
        <v>29956</v>
      </c>
      <c r="B184" s="46" t="s">
        <v>567</v>
      </c>
      <c r="C184" s="44">
        <v>150</v>
      </c>
      <c r="D184" s="44" t="s">
        <v>568</v>
      </c>
      <c r="E184" s="44" t="s">
        <v>132</v>
      </c>
      <c r="F184" s="44"/>
      <c r="G184" s="44"/>
      <c r="H184" s="44"/>
      <c r="I184" s="44"/>
      <c r="J184" s="44"/>
      <c r="K184" s="44"/>
      <c r="L184" s="44"/>
      <c r="M184" s="44"/>
      <c r="N184" s="44" t="s">
        <v>140</v>
      </c>
      <c r="O184" s="44" t="s">
        <v>141</v>
      </c>
      <c r="P184" s="44" t="s">
        <v>142</v>
      </c>
      <c r="Q184" s="44" t="s">
        <v>143</v>
      </c>
      <c r="R184" s="44" t="s">
        <v>144</v>
      </c>
      <c r="S184" s="44" t="s">
        <v>145</v>
      </c>
      <c r="T184" s="44" t="s">
        <v>146</v>
      </c>
      <c r="U184" s="44" t="s">
        <v>147</v>
      </c>
      <c r="V184" s="44" t="s">
        <v>148</v>
      </c>
      <c r="W184" s="44"/>
      <c r="X184" s="44" t="s">
        <v>150</v>
      </c>
      <c r="Y184" s="44">
        <v>1980</v>
      </c>
    </row>
    <row r="185" spans="1:25" ht="63.75" x14ac:dyDescent="0.25">
      <c r="A185" s="42">
        <v>29956</v>
      </c>
      <c r="B185" s="46" t="s">
        <v>569</v>
      </c>
      <c r="C185" s="44">
        <v>28</v>
      </c>
      <c r="D185" s="44" t="s">
        <v>570</v>
      </c>
      <c r="E185" s="44" t="s">
        <v>132</v>
      </c>
      <c r="F185" s="44"/>
      <c r="G185" s="44"/>
      <c r="H185" s="44"/>
      <c r="I185" s="44"/>
      <c r="J185" s="44"/>
      <c r="K185" s="44"/>
      <c r="L185" s="44"/>
      <c r="M185" s="44"/>
      <c r="N185" s="44" t="s">
        <v>140</v>
      </c>
      <c r="O185" s="44" t="s">
        <v>141</v>
      </c>
      <c r="P185" s="44" t="s">
        <v>142</v>
      </c>
      <c r="Q185" s="44" t="s">
        <v>143</v>
      </c>
      <c r="R185" s="44" t="s">
        <v>144</v>
      </c>
      <c r="S185" s="44" t="s">
        <v>145</v>
      </c>
      <c r="T185" s="44" t="s">
        <v>146</v>
      </c>
      <c r="U185" s="44" t="s">
        <v>147</v>
      </c>
      <c r="V185" s="44" t="s">
        <v>148</v>
      </c>
      <c r="W185" s="44"/>
      <c r="X185" s="44" t="s">
        <v>150</v>
      </c>
      <c r="Y185" s="44">
        <v>1980</v>
      </c>
    </row>
    <row r="186" spans="1:25" ht="63.75" x14ac:dyDescent="0.25">
      <c r="A186" s="42">
        <v>29956</v>
      </c>
      <c r="B186" s="46" t="s">
        <v>571</v>
      </c>
      <c r="C186" s="44">
        <v>250</v>
      </c>
      <c r="D186" s="44" t="s">
        <v>572</v>
      </c>
      <c r="E186" s="44" t="s">
        <v>132</v>
      </c>
      <c r="F186" s="44"/>
      <c r="G186" s="44"/>
      <c r="H186" s="44"/>
      <c r="I186" s="44"/>
      <c r="J186" s="44"/>
      <c r="K186" s="44"/>
      <c r="L186" s="44"/>
      <c r="M186" s="44"/>
      <c r="N186" s="44" t="s">
        <v>140</v>
      </c>
      <c r="O186" s="44" t="s">
        <v>141</v>
      </c>
      <c r="P186" s="44" t="s">
        <v>142</v>
      </c>
      <c r="Q186" s="44" t="s">
        <v>143</v>
      </c>
      <c r="R186" s="44" t="s">
        <v>144</v>
      </c>
      <c r="S186" s="44" t="s">
        <v>145</v>
      </c>
      <c r="T186" s="44" t="s">
        <v>146</v>
      </c>
      <c r="U186" s="44" t="s">
        <v>147</v>
      </c>
      <c r="V186" s="44" t="s">
        <v>148</v>
      </c>
      <c r="W186" s="44"/>
      <c r="X186" s="44" t="s">
        <v>150</v>
      </c>
      <c r="Y186" s="44">
        <v>1980</v>
      </c>
    </row>
    <row r="187" spans="1:25" ht="63.75" x14ac:dyDescent="0.25">
      <c r="A187" s="42">
        <v>29956</v>
      </c>
      <c r="B187" s="46" t="s">
        <v>573</v>
      </c>
      <c r="C187" s="44">
        <v>2</v>
      </c>
      <c r="D187" s="44" t="s">
        <v>574</v>
      </c>
      <c r="E187" s="44" t="s">
        <v>132</v>
      </c>
      <c r="F187" s="44"/>
      <c r="G187" s="44"/>
      <c r="H187" s="44"/>
      <c r="I187" s="44"/>
      <c r="J187" s="44"/>
      <c r="K187" s="44"/>
      <c r="L187" s="44"/>
      <c r="M187" s="44"/>
      <c r="N187" s="44" t="s">
        <v>140</v>
      </c>
      <c r="O187" s="44" t="s">
        <v>141</v>
      </c>
      <c r="P187" s="44" t="s">
        <v>142</v>
      </c>
      <c r="Q187" s="44" t="s">
        <v>143</v>
      </c>
      <c r="R187" s="44" t="s">
        <v>144</v>
      </c>
      <c r="S187" s="44" t="s">
        <v>145</v>
      </c>
      <c r="T187" s="44" t="s">
        <v>146</v>
      </c>
      <c r="U187" s="44" t="s">
        <v>147</v>
      </c>
      <c r="V187" s="44" t="s">
        <v>148</v>
      </c>
      <c r="W187" s="44"/>
      <c r="X187" s="44" t="s">
        <v>150</v>
      </c>
      <c r="Y187" s="44">
        <v>1980</v>
      </c>
    </row>
    <row r="188" spans="1:25" ht="63.75" x14ac:dyDescent="0.25">
      <c r="A188" s="42">
        <v>29956</v>
      </c>
      <c r="B188" s="46" t="s">
        <v>575</v>
      </c>
      <c r="C188" s="44">
        <v>330</v>
      </c>
      <c r="D188" s="44" t="s">
        <v>576</v>
      </c>
      <c r="E188" s="44" t="s">
        <v>132</v>
      </c>
      <c r="F188" s="44"/>
      <c r="G188" s="44"/>
      <c r="H188" s="44"/>
      <c r="I188" s="44"/>
      <c r="J188" s="44"/>
      <c r="K188" s="44"/>
      <c r="L188" s="44"/>
      <c r="M188" s="44"/>
      <c r="N188" s="44" t="s">
        <v>140</v>
      </c>
      <c r="O188" s="44" t="s">
        <v>141</v>
      </c>
      <c r="P188" s="44" t="s">
        <v>142</v>
      </c>
      <c r="Q188" s="44" t="s">
        <v>143</v>
      </c>
      <c r="R188" s="44" t="s">
        <v>144</v>
      </c>
      <c r="S188" s="44" t="s">
        <v>145</v>
      </c>
      <c r="T188" s="44" t="s">
        <v>146</v>
      </c>
      <c r="U188" s="44" t="s">
        <v>147</v>
      </c>
      <c r="V188" s="44" t="s">
        <v>148</v>
      </c>
      <c r="W188" s="44"/>
      <c r="X188" s="44" t="s">
        <v>150</v>
      </c>
      <c r="Y188" s="44">
        <v>1980</v>
      </c>
    </row>
    <row r="189" spans="1:25" ht="63.75" x14ac:dyDescent="0.25">
      <c r="A189" s="42">
        <v>29956</v>
      </c>
      <c r="B189" s="46" t="s">
        <v>577</v>
      </c>
      <c r="C189" s="44">
        <v>26</v>
      </c>
      <c r="D189" s="44" t="s">
        <v>578</v>
      </c>
      <c r="E189" s="44" t="s">
        <v>132</v>
      </c>
      <c r="F189" s="44"/>
      <c r="G189" s="44"/>
      <c r="H189" s="44"/>
      <c r="I189" s="44"/>
      <c r="J189" s="44"/>
      <c r="K189" s="44"/>
      <c r="L189" s="44"/>
      <c r="M189" s="44"/>
      <c r="N189" s="44" t="s">
        <v>140</v>
      </c>
      <c r="O189" s="44" t="s">
        <v>141</v>
      </c>
      <c r="P189" s="44" t="s">
        <v>142</v>
      </c>
      <c r="Q189" s="44" t="s">
        <v>143</v>
      </c>
      <c r="R189" s="44" t="s">
        <v>144</v>
      </c>
      <c r="S189" s="44" t="s">
        <v>145</v>
      </c>
      <c r="T189" s="44" t="s">
        <v>146</v>
      </c>
      <c r="U189" s="44" t="s">
        <v>147</v>
      </c>
      <c r="V189" s="44" t="s">
        <v>148</v>
      </c>
      <c r="W189" s="44"/>
      <c r="X189" s="44" t="s">
        <v>150</v>
      </c>
      <c r="Y189" s="44">
        <v>1980</v>
      </c>
    </row>
    <row r="190" spans="1:25" ht="63.75" x14ac:dyDescent="0.25">
      <c r="A190" s="42">
        <v>29956</v>
      </c>
      <c r="B190" s="46" t="s">
        <v>579</v>
      </c>
      <c r="C190" s="44">
        <v>2</v>
      </c>
      <c r="D190" s="44" t="s">
        <v>580</v>
      </c>
      <c r="E190" s="44" t="s">
        <v>132</v>
      </c>
      <c r="F190" s="44"/>
      <c r="G190" s="44"/>
      <c r="H190" s="44"/>
      <c r="I190" s="44"/>
      <c r="J190" s="44" t="s">
        <v>136</v>
      </c>
      <c r="K190" s="44" t="s">
        <v>137</v>
      </c>
      <c r="L190" s="44" t="s">
        <v>581</v>
      </c>
      <c r="M190" s="44"/>
      <c r="N190" s="44" t="s">
        <v>140</v>
      </c>
      <c r="O190" s="44" t="s">
        <v>141</v>
      </c>
      <c r="P190" s="44" t="s">
        <v>142</v>
      </c>
      <c r="Q190" s="44" t="s">
        <v>143</v>
      </c>
      <c r="R190" s="44" t="s">
        <v>144</v>
      </c>
      <c r="S190" s="44" t="s">
        <v>145</v>
      </c>
      <c r="T190" s="44" t="s">
        <v>146</v>
      </c>
      <c r="U190" s="44" t="s">
        <v>147</v>
      </c>
      <c r="V190" s="44" t="s">
        <v>148</v>
      </c>
      <c r="W190" s="44" t="s">
        <v>582</v>
      </c>
      <c r="X190" s="44" t="s">
        <v>150</v>
      </c>
      <c r="Y190" s="44">
        <v>1980</v>
      </c>
    </row>
    <row r="191" spans="1:25" ht="63.75" x14ac:dyDescent="0.25">
      <c r="A191" s="42">
        <v>29956</v>
      </c>
      <c r="B191" s="46" t="s">
        <v>583</v>
      </c>
      <c r="C191" s="44">
        <v>3</v>
      </c>
      <c r="D191" s="44" t="s">
        <v>584</v>
      </c>
      <c r="E191" s="44" t="s">
        <v>132</v>
      </c>
      <c r="F191" s="44" t="s">
        <v>170</v>
      </c>
      <c r="G191" s="44" t="s">
        <v>171</v>
      </c>
      <c r="H191" s="44" t="s">
        <v>172</v>
      </c>
      <c r="I191" s="44">
        <v>1982</v>
      </c>
      <c r="J191" s="44" t="s">
        <v>136</v>
      </c>
      <c r="K191" s="44" t="s">
        <v>137</v>
      </c>
      <c r="L191" s="44" t="s">
        <v>138</v>
      </c>
      <c r="M191" s="44" t="s">
        <v>139</v>
      </c>
      <c r="N191" s="44" t="s">
        <v>140</v>
      </c>
      <c r="O191" s="44" t="s">
        <v>141</v>
      </c>
      <c r="P191" s="44" t="s">
        <v>142</v>
      </c>
      <c r="Q191" s="44" t="s">
        <v>143</v>
      </c>
      <c r="R191" s="44" t="s">
        <v>144</v>
      </c>
      <c r="S191" s="44" t="s">
        <v>145</v>
      </c>
      <c r="T191" s="44" t="s">
        <v>146</v>
      </c>
      <c r="U191" s="44" t="s">
        <v>147</v>
      </c>
      <c r="V191" s="44" t="s">
        <v>148</v>
      </c>
      <c r="W191" s="44"/>
      <c r="X191" s="44" t="s">
        <v>150</v>
      </c>
      <c r="Y191" s="44">
        <v>1980</v>
      </c>
    </row>
    <row r="192" spans="1:25" ht="63.75" x14ac:dyDescent="0.25">
      <c r="A192" s="42">
        <v>29956</v>
      </c>
      <c r="B192" s="46" t="s">
        <v>585</v>
      </c>
      <c r="C192" s="44">
        <v>1</v>
      </c>
      <c r="D192" s="44" t="s">
        <v>586</v>
      </c>
      <c r="E192" s="44" t="s">
        <v>132</v>
      </c>
      <c r="F192" s="44"/>
      <c r="G192" s="44"/>
      <c r="H192" s="44"/>
      <c r="I192" s="44"/>
      <c r="J192" s="44" t="s">
        <v>136</v>
      </c>
      <c r="K192" s="44" t="s">
        <v>137</v>
      </c>
      <c r="L192" s="44" t="s">
        <v>285</v>
      </c>
      <c r="M192" s="44" t="s">
        <v>307</v>
      </c>
      <c r="N192" s="44" t="s">
        <v>140</v>
      </c>
      <c r="O192" s="44" t="s">
        <v>141</v>
      </c>
      <c r="P192" s="44" t="s">
        <v>142</v>
      </c>
      <c r="Q192" s="44" t="s">
        <v>143</v>
      </c>
      <c r="R192" s="44" t="s">
        <v>144</v>
      </c>
      <c r="S192" s="44" t="s">
        <v>274</v>
      </c>
      <c r="T192" s="44" t="s">
        <v>275</v>
      </c>
      <c r="U192" s="44" t="s">
        <v>487</v>
      </c>
      <c r="V192" s="44" t="s">
        <v>148</v>
      </c>
      <c r="W192" s="44"/>
      <c r="X192" s="44" t="s">
        <v>150</v>
      </c>
      <c r="Y192" s="44">
        <v>1980</v>
      </c>
    </row>
    <row r="193" spans="1:25" ht="63.75" x14ac:dyDescent="0.25">
      <c r="A193" s="42">
        <v>29956</v>
      </c>
      <c r="B193" s="46" t="s">
        <v>587</v>
      </c>
      <c r="C193" s="44">
        <v>1</v>
      </c>
      <c r="D193" s="44" t="s">
        <v>588</v>
      </c>
      <c r="E193" s="44" t="s">
        <v>132</v>
      </c>
      <c r="F193" s="44" t="s">
        <v>76</v>
      </c>
      <c r="G193" s="47" t="s">
        <v>227</v>
      </c>
      <c r="H193" s="44"/>
      <c r="I193" s="44"/>
      <c r="J193" s="44" t="s">
        <v>263</v>
      </c>
      <c r="K193" s="44" t="s">
        <v>264</v>
      </c>
      <c r="L193" s="44" t="s">
        <v>268</v>
      </c>
      <c r="M193" s="44" t="s">
        <v>269</v>
      </c>
      <c r="N193" s="44" t="s">
        <v>140</v>
      </c>
      <c r="O193" s="44" t="s">
        <v>141</v>
      </c>
      <c r="P193" s="44" t="s">
        <v>142</v>
      </c>
      <c r="Q193" s="44" t="s">
        <v>143</v>
      </c>
      <c r="R193" s="44" t="s">
        <v>144</v>
      </c>
      <c r="S193" s="44" t="s">
        <v>145</v>
      </c>
      <c r="T193" s="44" t="s">
        <v>146</v>
      </c>
      <c r="U193" s="44" t="s">
        <v>147</v>
      </c>
      <c r="V193" s="44" t="s">
        <v>148</v>
      </c>
      <c r="W193" s="44"/>
      <c r="X193" s="44" t="s">
        <v>150</v>
      </c>
      <c r="Y193" s="44">
        <v>1980</v>
      </c>
    </row>
    <row r="194" spans="1:25" ht="63.75" x14ac:dyDescent="0.25">
      <c r="A194" s="42">
        <v>29956</v>
      </c>
      <c r="B194" s="46" t="s">
        <v>589</v>
      </c>
      <c r="C194" s="44"/>
      <c r="D194" s="44" t="s">
        <v>590</v>
      </c>
      <c r="E194" s="44" t="s">
        <v>591</v>
      </c>
      <c r="F194" s="44"/>
      <c r="G194" s="44"/>
      <c r="H194" s="44"/>
      <c r="I194" s="44"/>
      <c r="J194" s="44"/>
      <c r="K194" s="44"/>
      <c r="L194" s="44"/>
      <c r="M194" s="44"/>
      <c r="N194" s="44" t="s">
        <v>140</v>
      </c>
      <c r="O194" s="44" t="s">
        <v>141</v>
      </c>
      <c r="P194" s="44" t="s">
        <v>142</v>
      </c>
      <c r="Q194" s="44" t="s">
        <v>143</v>
      </c>
      <c r="R194" s="44" t="s">
        <v>144</v>
      </c>
      <c r="S194" s="44" t="s">
        <v>145</v>
      </c>
      <c r="T194" s="44" t="s">
        <v>146</v>
      </c>
      <c r="U194" s="44" t="s">
        <v>147</v>
      </c>
      <c r="V194" s="44" t="s">
        <v>148</v>
      </c>
      <c r="W194" s="44"/>
      <c r="X194" s="44" t="s">
        <v>150</v>
      </c>
      <c r="Y194" s="44">
        <v>1980</v>
      </c>
    </row>
    <row r="195" spans="1:25" ht="63.75" x14ac:dyDescent="0.25">
      <c r="A195" s="42">
        <v>29956</v>
      </c>
      <c r="B195" s="46" t="s">
        <v>592</v>
      </c>
      <c r="C195" s="44"/>
      <c r="D195" s="44" t="s">
        <v>590</v>
      </c>
      <c r="E195" s="44" t="s">
        <v>591</v>
      </c>
      <c r="F195" s="44"/>
      <c r="G195" s="44"/>
      <c r="H195" s="44"/>
      <c r="I195" s="44"/>
      <c r="J195" s="44"/>
      <c r="K195" s="44"/>
      <c r="L195" s="44"/>
      <c r="M195" s="44"/>
      <c r="N195" s="44" t="s">
        <v>140</v>
      </c>
      <c r="O195" s="44" t="s">
        <v>141</v>
      </c>
      <c r="P195" s="44" t="s">
        <v>142</v>
      </c>
      <c r="Q195" s="44" t="s">
        <v>143</v>
      </c>
      <c r="R195" s="44" t="s">
        <v>144</v>
      </c>
      <c r="S195" s="44" t="s">
        <v>145</v>
      </c>
      <c r="T195" s="44" t="s">
        <v>146</v>
      </c>
      <c r="U195" s="44" t="s">
        <v>147</v>
      </c>
      <c r="V195" s="44" t="s">
        <v>148</v>
      </c>
      <c r="W195" s="44"/>
      <c r="X195" s="44" t="s">
        <v>150</v>
      </c>
      <c r="Y195" s="44">
        <v>1980</v>
      </c>
    </row>
    <row r="196" spans="1:25" ht="63.75" x14ac:dyDescent="0.25">
      <c r="A196" s="42">
        <v>29956</v>
      </c>
      <c r="B196" s="46" t="s">
        <v>593</v>
      </c>
      <c r="C196" s="44"/>
      <c r="D196" s="44" t="s">
        <v>594</v>
      </c>
      <c r="E196" s="44" t="s">
        <v>591</v>
      </c>
      <c r="F196" s="44"/>
      <c r="G196" s="44"/>
      <c r="H196" s="44"/>
      <c r="I196" s="44"/>
      <c r="J196" s="44"/>
      <c r="K196" s="44"/>
      <c r="L196" s="44"/>
      <c r="M196" s="44"/>
      <c r="N196" s="44" t="s">
        <v>140</v>
      </c>
      <c r="O196" s="44" t="s">
        <v>141</v>
      </c>
      <c r="P196" s="44" t="s">
        <v>142</v>
      </c>
      <c r="Q196" s="44" t="s">
        <v>143</v>
      </c>
      <c r="R196" s="44" t="s">
        <v>144</v>
      </c>
      <c r="S196" s="44" t="s">
        <v>145</v>
      </c>
      <c r="T196" s="44" t="s">
        <v>146</v>
      </c>
      <c r="U196" s="44" t="s">
        <v>147</v>
      </c>
      <c r="V196" s="44" t="s">
        <v>148</v>
      </c>
      <c r="W196" s="44"/>
      <c r="X196" s="44" t="s">
        <v>150</v>
      </c>
      <c r="Y196" s="44">
        <v>1980</v>
      </c>
    </row>
    <row r="197" spans="1:25" ht="63.75" x14ac:dyDescent="0.25">
      <c r="A197" s="42">
        <v>29956</v>
      </c>
      <c r="B197" s="46" t="s">
        <v>595</v>
      </c>
      <c r="C197" s="44"/>
      <c r="D197" s="44" t="s">
        <v>596</v>
      </c>
      <c r="E197" s="44" t="s">
        <v>591</v>
      </c>
      <c r="F197" s="44"/>
      <c r="G197" s="44"/>
      <c r="H197" s="44"/>
      <c r="I197" s="44"/>
      <c r="J197" s="44"/>
      <c r="K197" s="44"/>
      <c r="L197" s="44"/>
      <c r="M197" s="44"/>
      <c r="N197" s="44" t="s">
        <v>140</v>
      </c>
      <c r="O197" s="44" t="s">
        <v>141</v>
      </c>
      <c r="P197" s="44" t="s">
        <v>142</v>
      </c>
      <c r="Q197" s="44" t="s">
        <v>143</v>
      </c>
      <c r="R197" s="44" t="s">
        <v>144</v>
      </c>
      <c r="S197" s="44" t="s">
        <v>145</v>
      </c>
      <c r="T197" s="44" t="s">
        <v>146</v>
      </c>
      <c r="U197" s="44" t="s">
        <v>147</v>
      </c>
      <c r="V197" s="44" t="s">
        <v>148</v>
      </c>
      <c r="W197" s="44"/>
      <c r="X197" s="44" t="s">
        <v>150</v>
      </c>
      <c r="Y197" s="44">
        <v>1980</v>
      </c>
    </row>
    <row r="198" spans="1:25" ht="63.75" x14ac:dyDescent="0.25">
      <c r="A198" s="42">
        <v>29956</v>
      </c>
      <c r="B198" s="46" t="s">
        <v>597</v>
      </c>
      <c r="C198" s="44"/>
      <c r="D198" s="44" t="s">
        <v>598</v>
      </c>
      <c r="E198" s="44" t="s">
        <v>591</v>
      </c>
      <c r="F198" s="44"/>
      <c r="G198" s="44"/>
      <c r="H198" s="44"/>
      <c r="I198" s="44"/>
      <c r="J198" s="44"/>
      <c r="K198" s="44"/>
      <c r="L198" s="44"/>
      <c r="M198" s="44"/>
      <c r="N198" s="44" t="s">
        <v>140</v>
      </c>
      <c r="O198" s="44" t="s">
        <v>141</v>
      </c>
      <c r="P198" s="44" t="s">
        <v>142</v>
      </c>
      <c r="Q198" s="44" t="s">
        <v>143</v>
      </c>
      <c r="R198" s="44" t="s">
        <v>144</v>
      </c>
      <c r="S198" s="44" t="s">
        <v>145</v>
      </c>
      <c r="T198" s="44" t="s">
        <v>146</v>
      </c>
      <c r="U198" s="44" t="s">
        <v>147</v>
      </c>
      <c r="V198" s="44" t="s">
        <v>148</v>
      </c>
      <c r="W198" s="44"/>
      <c r="X198" s="44" t="s">
        <v>150</v>
      </c>
      <c r="Y198" s="44">
        <v>1980</v>
      </c>
    </row>
    <row r="199" spans="1:25" ht="63.75" x14ac:dyDescent="0.25">
      <c r="A199" s="42">
        <v>29956</v>
      </c>
      <c r="B199" s="46" t="s">
        <v>599</v>
      </c>
      <c r="C199" s="44"/>
      <c r="D199" s="44" t="s">
        <v>598</v>
      </c>
      <c r="E199" s="44" t="s">
        <v>591</v>
      </c>
      <c r="F199" s="44"/>
      <c r="G199" s="44"/>
      <c r="H199" s="44"/>
      <c r="I199" s="44"/>
      <c r="J199" s="44"/>
      <c r="K199" s="44"/>
      <c r="L199" s="44"/>
      <c r="M199" s="44"/>
      <c r="N199" s="44" t="s">
        <v>140</v>
      </c>
      <c r="O199" s="44" t="s">
        <v>141</v>
      </c>
      <c r="P199" s="44" t="s">
        <v>142</v>
      </c>
      <c r="Q199" s="44" t="s">
        <v>143</v>
      </c>
      <c r="R199" s="44" t="s">
        <v>144</v>
      </c>
      <c r="S199" s="44" t="s">
        <v>145</v>
      </c>
      <c r="T199" s="44" t="s">
        <v>146</v>
      </c>
      <c r="U199" s="44" t="s">
        <v>147</v>
      </c>
      <c r="V199" s="44" t="s">
        <v>148</v>
      </c>
      <c r="W199" s="44"/>
      <c r="X199" s="44" t="s">
        <v>150</v>
      </c>
      <c r="Y199" s="44">
        <v>1980</v>
      </c>
    </row>
    <row r="200" spans="1:25" ht="63.75" x14ac:dyDescent="0.25">
      <c r="A200" s="42">
        <v>29956</v>
      </c>
      <c r="B200" s="46" t="s">
        <v>600</v>
      </c>
      <c r="C200" s="44"/>
      <c r="D200" s="44" t="s">
        <v>601</v>
      </c>
      <c r="E200" s="44" t="s">
        <v>591</v>
      </c>
      <c r="F200" s="44"/>
      <c r="G200" s="44"/>
      <c r="H200" s="44"/>
      <c r="I200" s="44"/>
      <c r="J200" s="44"/>
      <c r="K200" s="44"/>
      <c r="L200" s="44"/>
      <c r="M200" s="44"/>
      <c r="N200" s="44" t="s">
        <v>140</v>
      </c>
      <c r="O200" s="44" t="s">
        <v>141</v>
      </c>
      <c r="P200" s="44" t="s">
        <v>142</v>
      </c>
      <c r="Q200" s="44" t="s">
        <v>143</v>
      </c>
      <c r="R200" s="44" t="s">
        <v>144</v>
      </c>
      <c r="S200" s="44" t="s">
        <v>145</v>
      </c>
      <c r="T200" s="44" t="s">
        <v>146</v>
      </c>
      <c r="U200" s="44" t="s">
        <v>147</v>
      </c>
      <c r="V200" s="44" t="s">
        <v>148</v>
      </c>
      <c r="W200" s="44"/>
      <c r="X200" s="44" t="s">
        <v>150</v>
      </c>
      <c r="Y200" s="44">
        <v>1980</v>
      </c>
    </row>
    <row r="201" spans="1:25" ht="63.75" x14ac:dyDescent="0.25">
      <c r="A201" s="42">
        <v>29956</v>
      </c>
      <c r="B201" s="46" t="s">
        <v>602</v>
      </c>
      <c r="C201" s="44"/>
      <c r="D201" s="44" t="s">
        <v>601</v>
      </c>
      <c r="E201" s="44" t="s">
        <v>591</v>
      </c>
      <c r="F201" s="44"/>
      <c r="G201" s="44"/>
      <c r="H201" s="44"/>
      <c r="I201" s="44"/>
      <c r="J201" s="44"/>
      <c r="K201" s="44"/>
      <c r="L201" s="44"/>
      <c r="M201" s="44"/>
      <c r="N201" s="44" t="s">
        <v>140</v>
      </c>
      <c r="O201" s="44" t="s">
        <v>141</v>
      </c>
      <c r="P201" s="44" t="s">
        <v>142</v>
      </c>
      <c r="Q201" s="44" t="s">
        <v>143</v>
      </c>
      <c r="R201" s="44" t="s">
        <v>144</v>
      </c>
      <c r="S201" s="44" t="s">
        <v>145</v>
      </c>
      <c r="T201" s="44" t="s">
        <v>146</v>
      </c>
      <c r="U201" s="44" t="s">
        <v>147</v>
      </c>
      <c r="V201" s="44" t="s">
        <v>148</v>
      </c>
      <c r="W201" s="44"/>
      <c r="X201" s="44" t="s">
        <v>150</v>
      </c>
      <c r="Y201" s="44">
        <v>1980</v>
      </c>
    </row>
    <row r="202" spans="1:25" ht="63.75" x14ac:dyDescent="0.25">
      <c r="A202" s="42">
        <v>29956</v>
      </c>
      <c r="B202" s="46" t="s">
        <v>603</v>
      </c>
      <c r="C202" s="44"/>
      <c r="D202" s="44" t="s">
        <v>601</v>
      </c>
      <c r="E202" s="44" t="s">
        <v>591</v>
      </c>
      <c r="F202" s="44"/>
      <c r="G202" s="44"/>
      <c r="H202" s="44"/>
      <c r="I202" s="44"/>
      <c r="J202" s="44"/>
      <c r="K202" s="44"/>
      <c r="L202" s="44"/>
      <c r="M202" s="44"/>
      <c r="N202" s="44" t="s">
        <v>140</v>
      </c>
      <c r="O202" s="44" t="s">
        <v>141</v>
      </c>
      <c r="P202" s="44" t="s">
        <v>142</v>
      </c>
      <c r="Q202" s="44" t="s">
        <v>143</v>
      </c>
      <c r="R202" s="44" t="s">
        <v>144</v>
      </c>
      <c r="S202" s="44" t="s">
        <v>145</v>
      </c>
      <c r="T202" s="44" t="s">
        <v>146</v>
      </c>
      <c r="U202" s="44" t="s">
        <v>147</v>
      </c>
      <c r="V202" s="44" t="s">
        <v>148</v>
      </c>
      <c r="W202" s="44"/>
      <c r="X202" s="44" t="s">
        <v>150</v>
      </c>
      <c r="Y202" s="44">
        <v>1980</v>
      </c>
    </row>
    <row r="203" spans="1:25" ht="63.75" x14ac:dyDescent="0.25">
      <c r="A203" s="42">
        <v>29956</v>
      </c>
      <c r="B203" s="46" t="s">
        <v>604</v>
      </c>
      <c r="C203" s="44"/>
      <c r="D203" s="44" t="s">
        <v>605</v>
      </c>
      <c r="E203" s="44" t="s">
        <v>591</v>
      </c>
      <c r="F203" s="44"/>
      <c r="G203" s="44"/>
      <c r="H203" s="44"/>
      <c r="I203" s="44"/>
      <c r="J203" s="44"/>
      <c r="K203" s="44"/>
      <c r="L203" s="44"/>
      <c r="M203" s="44"/>
      <c r="N203" s="44" t="s">
        <v>140</v>
      </c>
      <c r="O203" s="44" t="s">
        <v>141</v>
      </c>
      <c r="P203" s="44" t="s">
        <v>142</v>
      </c>
      <c r="Q203" s="44" t="s">
        <v>143</v>
      </c>
      <c r="R203" s="44" t="s">
        <v>144</v>
      </c>
      <c r="S203" s="44" t="s">
        <v>145</v>
      </c>
      <c r="T203" s="44" t="s">
        <v>146</v>
      </c>
      <c r="U203" s="44" t="s">
        <v>147</v>
      </c>
      <c r="V203" s="44" t="s">
        <v>148</v>
      </c>
      <c r="W203" s="44"/>
      <c r="X203" s="44" t="s">
        <v>150</v>
      </c>
      <c r="Y203" s="44">
        <v>1980</v>
      </c>
    </row>
    <row r="204" spans="1:25" ht="63.75" x14ac:dyDescent="0.25">
      <c r="A204" s="42">
        <v>29956</v>
      </c>
      <c r="B204" s="46" t="s">
        <v>606</v>
      </c>
      <c r="C204" s="44"/>
      <c r="D204" s="44" t="s">
        <v>605</v>
      </c>
      <c r="E204" s="44" t="s">
        <v>591</v>
      </c>
      <c r="F204" s="44"/>
      <c r="G204" s="44"/>
      <c r="H204" s="44"/>
      <c r="I204" s="44"/>
      <c r="J204" s="44"/>
      <c r="K204" s="44"/>
      <c r="L204" s="44"/>
      <c r="M204" s="44"/>
      <c r="N204" s="44" t="s">
        <v>140</v>
      </c>
      <c r="O204" s="44" t="s">
        <v>141</v>
      </c>
      <c r="P204" s="44" t="s">
        <v>142</v>
      </c>
      <c r="Q204" s="44" t="s">
        <v>143</v>
      </c>
      <c r="R204" s="44" t="s">
        <v>144</v>
      </c>
      <c r="S204" s="44" t="s">
        <v>145</v>
      </c>
      <c r="T204" s="44" t="s">
        <v>146</v>
      </c>
      <c r="U204" s="44" t="s">
        <v>147</v>
      </c>
      <c r="V204" s="44" t="s">
        <v>148</v>
      </c>
      <c r="W204" s="44"/>
      <c r="X204" s="44" t="s">
        <v>150</v>
      </c>
      <c r="Y204" s="44">
        <v>1980</v>
      </c>
    </row>
    <row r="205" spans="1:25" ht="63.75" x14ac:dyDescent="0.25">
      <c r="A205" s="42">
        <v>29956</v>
      </c>
      <c r="B205" s="46" t="s">
        <v>607</v>
      </c>
      <c r="C205" s="44"/>
      <c r="D205" s="44" t="s">
        <v>605</v>
      </c>
      <c r="E205" s="44" t="s">
        <v>591</v>
      </c>
      <c r="F205" s="44"/>
      <c r="G205" s="44"/>
      <c r="H205" s="44"/>
      <c r="I205" s="44"/>
      <c r="J205" s="44"/>
      <c r="K205" s="44"/>
      <c r="L205" s="44"/>
      <c r="M205" s="44"/>
      <c r="N205" s="44" t="s">
        <v>140</v>
      </c>
      <c r="O205" s="44" t="s">
        <v>141</v>
      </c>
      <c r="P205" s="44" t="s">
        <v>142</v>
      </c>
      <c r="Q205" s="44" t="s">
        <v>143</v>
      </c>
      <c r="R205" s="44" t="s">
        <v>144</v>
      </c>
      <c r="S205" s="44" t="s">
        <v>145</v>
      </c>
      <c r="T205" s="44" t="s">
        <v>146</v>
      </c>
      <c r="U205" s="44" t="s">
        <v>147</v>
      </c>
      <c r="V205" s="44" t="s">
        <v>148</v>
      </c>
      <c r="W205" s="44"/>
      <c r="X205" s="44" t="s">
        <v>150</v>
      </c>
      <c r="Y205" s="44">
        <v>1980</v>
      </c>
    </row>
    <row r="206" spans="1:25" ht="63.75" x14ac:dyDescent="0.25">
      <c r="A206" s="42">
        <v>29956</v>
      </c>
      <c r="B206" s="46" t="s">
        <v>608</v>
      </c>
      <c r="C206" s="44"/>
      <c r="D206" s="44" t="s">
        <v>605</v>
      </c>
      <c r="E206" s="44" t="s">
        <v>591</v>
      </c>
      <c r="F206" s="44"/>
      <c r="G206" s="44"/>
      <c r="H206" s="44"/>
      <c r="I206" s="44"/>
      <c r="J206" s="44"/>
      <c r="K206" s="44"/>
      <c r="L206" s="44"/>
      <c r="M206" s="44"/>
      <c r="N206" s="44" t="s">
        <v>140</v>
      </c>
      <c r="O206" s="44" t="s">
        <v>141</v>
      </c>
      <c r="P206" s="44" t="s">
        <v>142</v>
      </c>
      <c r="Q206" s="44" t="s">
        <v>143</v>
      </c>
      <c r="R206" s="44" t="s">
        <v>144</v>
      </c>
      <c r="S206" s="44" t="s">
        <v>145</v>
      </c>
      <c r="T206" s="44" t="s">
        <v>146</v>
      </c>
      <c r="U206" s="44" t="s">
        <v>147</v>
      </c>
      <c r="V206" s="44" t="s">
        <v>148</v>
      </c>
      <c r="W206" s="44"/>
      <c r="X206" s="44" t="s">
        <v>150</v>
      </c>
      <c r="Y206" s="44">
        <v>1980</v>
      </c>
    </row>
    <row r="207" spans="1:25" ht="63.75" x14ac:dyDescent="0.25">
      <c r="A207" s="42">
        <v>29956</v>
      </c>
      <c r="B207" s="46" t="s">
        <v>609</v>
      </c>
      <c r="C207" s="44"/>
      <c r="D207" s="44" t="s">
        <v>605</v>
      </c>
      <c r="E207" s="44" t="s">
        <v>591</v>
      </c>
      <c r="F207" s="44"/>
      <c r="G207" s="44"/>
      <c r="H207" s="44"/>
      <c r="I207" s="44"/>
      <c r="J207" s="44"/>
      <c r="K207" s="44"/>
      <c r="L207" s="44"/>
      <c r="M207" s="44"/>
      <c r="N207" s="44" t="s">
        <v>140</v>
      </c>
      <c r="O207" s="44" t="s">
        <v>141</v>
      </c>
      <c r="P207" s="44" t="s">
        <v>142</v>
      </c>
      <c r="Q207" s="44" t="s">
        <v>143</v>
      </c>
      <c r="R207" s="44" t="s">
        <v>144</v>
      </c>
      <c r="S207" s="44" t="s">
        <v>145</v>
      </c>
      <c r="T207" s="44" t="s">
        <v>146</v>
      </c>
      <c r="U207" s="44" t="s">
        <v>147</v>
      </c>
      <c r="V207" s="44" t="s">
        <v>148</v>
      </c>
      <c r="W207" s="44"/>
      <c r="X207" s="44" t="s">
        <v>150</v>
      </c>
      <c r="Y207" s="44">
        <v>1980</v>
      </c>
    </row>
    <row r="208" spans="1:25" ht="63.75" x14ac:dyDescent="0.25">
      <c r="A208" s="42">
        <v>29956</v>
      </c>
      <c r="B208" s="46" t="s">
        <v>610</v>
      </c>
      <c r="C208" s="44"/>
      <c r="D208" s="44" t="s">
        <v>605</v>
      </c>
      <c r="E208" s="44" t="s">
        <v>591</v>
      </c>
      <c r="F208" s="44"/>
      <c r="G208" s="44"/>
      <c r="H208" s="44"/>
      <c r="I208" s="44"/>
      <c r="J208" s="44"/>
      <c r="K208" s="44"/>
      <c r="L208" s="44"/>
      <c r="M208" s="44"/>
      <c r="N208" s="44" t="s">
        <v>140</v>
      </c>
      <c r="O208" s="44" t="s">
        <v>141</v>
      </c>
      <c r="P208" s="44" t="s">
        <v>142</v>
      </c>
      <c r="Q208" s="44" t="s">
        <v>143</v>
      </c>
      <c r="R208" s="44" t="s">
        <v>144</v>
      </c>
      <c r="S208" s="44" t="s">
        <v>145</v>
      </c>
      <c r="T208" s="44" t="s">
        <v>146</v>
      </c>
      <c r="U208" s="44" t="s">
        <v>147</v>
      </c>
      <c r="V208" s="44" t="s">
        <v>148</v>
      </c>
      <c r="W208" s="44"/>
      <c r="X208" s="44" t="s">
        <v>150</v>
      </c>
      <c r="Y208" s="44">
        <v>1980</v>
      </c>
    </row>
    <row r="209" spans="1:25" ht="63.75" x14ac:dyDescent="0.25">
      <c r="A209" s="42">
        <v>29956</v>
      </c>
      <c r="B209" s="46" t="s">
        <v>611</v>
      </c>
      <c r="C209" s="44"/>
      <c r="D209" s="44" t="s">
        <v>612</v>
      </c>
      <c r="E209" s="44" t="s">
        <v>591</v>
      </c>
      <c r="F209" s="44"/>
      <c r="G209" s="44"/>
      <c r="H209" s="44"/>
      <c r="I209" s="44"/>
      <c r="J209" s="44"/>
      <c r="K209" s="44"/>
      <c r="L209" s="44"/>
      <c r="M209" s="44"/>
      <c r="N209" s="44" t="s">
        <v>140</v>
      </c>
      <c r="O209" s="44" t="s">
        <v>141</v>
      </c>
      <c r="P209" s="44" t="s">
        <v>142</v>
      </c>
      <c r="Q209" s="44" t="s">
        <v>143</v>
      </c>
      <c r="R209" s="44" t="s">
        <v>144</v>
      </c>
      <c r="S209" s="44" t="s">
        <v>145</v>
      </c>
      <c r="T209" s="44" t="s">
        <v>146</v>
      </c>
      <c r="U209" s="44" t="s">
        <v>147</v>
      </c>
      <c r="V209" s="44" t="s">
        <v>148</v>
      </c>
      <c r="W209" s="44"/>
      <c r="X209" s="44" t="s">
        <v>150</v>
      </c>
      <c r="Y209" s="44">
        <v>1980</v>
      </c>
    </row>
    <row r="210" spans="1:25" ht="63.75" x14ac:dyDescent="0.25">
      <c r="A210" s="42">
        <v>29956</v>
      </c>
      <c r="B210" s="46" t="s">
        <v>613</v>
      </c>
      <c r="C210" s="44"/>
      <c r="D210" s="44" t="s">
        <v>612</v>
      </c>
      <c r="E210" s="44" t="s">
        <v>591</v>
      </c>
      <c r="F210" s="44"/>
      <c r="G210" s="44"/>
      <c r="H210" s="44"/>
      <c r="I210" s="44"/>
      <c r="J210" s="44"/>
      <c r="K210" s="44"/>
      <c r="L210" s="44"/>
      <c r="M210" s="44"/>
      <c r="N210" s="44" t="s">
        <v>140</v>
      </c>
      <c r="O210" s="44" t="s">
        <v>141</v>
      </c>
      <c r="P210" s="44" t="s">
        <v>142</v>
      </c>
      <c r="Q210" s="44" t="s">
        <v>143</v>
      </c>
      <c r="R210" s="44" t="s">
        <v>144</v>
      </c>
      <c r="S210" s="44" t="s">
        <v>145</v>
      </c>
      <c r="T210" s="44" t="s">
        <v>146</v>
      </c>
      <c r="U210" s="44" t="s">
        <v>147</v>
      </c>
      <c r="V210" s="44" t="s">
        <v>148</v>
      </c>
      <c r="W210" s="44"/>
      <c r="X210" s="44" t="s">
        <v>150</v>
      </c>
      <c r="Y210" s="44">
        <v>1980</v>
      </c>
    </row>
    <row r="211" spans="1:25" ht="63.75" x14ac:dyDescent="0.25">
      <c r="A211" s="42">
        <v>29956</v>
      </c>
      <c r="B211" s="46" t="s">
        <v>614</v>
      </c>
      <c r="C211" s="44"/>
      <c r="D211" s="44" t="s">
        <v>612</v>
      </c>
      <c r="E211" s="44" t="s">
        <v>591</v>
      </c>
      <c r="F211" s="44"/>
      <c r="G211" s="44"/>
      <c r="H211" s="44"/>
      <c r="I211" s="44"/>
      <c r="J211" s="44"/>
      <c r="K211" s="44"/>
      <c r="L211" s="44"/>
      <c r="M211" s="44"/>
      <c r="N211" s="44" t="s">
        <v>140</v>
      </c>
      <c r="O211" s="44" t="s">
        <v>141</v>
      </c>
      <c r="P211" s="44" t="s">
        <v>142</v>
      </c>
      <c r="Q211" s="44" t="s">
        <v>143</v>
      </c>
      <c r="R211" s="44" t="s">
        <v>144</v>
      </c>
      <c r="S211" s="44" t="s">
        <v>145</v>
      </c>
      <c r="T211" s="44" t="s">
        <v>146</v>
      </c>
      <c r="U211" s="44" t="s">
        <v>147</v>
      </c>
      <c r="V211" s="44" t="s">
        <v>148</v>
      </c>
      <c r="W211" s="44"/>
      <c r="X211" s="44" t="s">
        <v>150</v>
      </c>
      <c r="Y211" s="44">
        <v>1980</v>
      </c>
    </row>
    <row r="212" spans="1:25" ht="63.75" x14ac:dyDescent="0.25">
      <c r="A212" s="42">
        <v>29956</v>
      </c>
      <c r="B212" s="46" t="s">
        <v>615</v>
      </c>
      <c r="C212" s="44"/>
      <c r="D212" s="44" t="s">
        <v>616</v>
      </c>
      <c r="E212" s="44" t="s">
        <v>591</v>
      </c>
      <c r="F212" s="44"/>
      <c r="G212" s="44"/>
      <c r="H212" s="44"/>
      <c r="I212" s="44"/>
      <c r="J212" s="44"/>
      <c r="K212" s="44"/>
      <c r="L212" s="44"/>
      <c r="M212" s="44"/>
      <c r="N212" s="44" t="s">
        <v>140</v>
      </c>
      <c r="O212" s="44" t="s">
        <v>141</v>
      </c>
      <c r="P212" s="44" t="s">
        <v>142</v>
      </c>
      <c r="Q212" s="44" t="s">
        <v>143</v>
      </c>
      <c r="R212" s="44" t="s">
        <v>144</v>
      </c>
      <c r="S212" s="44" t="s">
        <v>145</v>
      </c>
      <c r="T212" s="44" t="s">
        <v>146</v>
      </c>
      <c r="U212" s="44" t="s">
        <v>147</v>
      </c>
      <c r="V212" s="44" t="s">
        <v>148</v>
      </c>
      <c r="W212" s="44"/>
      <c r="X212" s="44" t="s">
        <v>150</v>
      </c>
      <c r="Y212" s="44">
        <v>1980</v>
      </c>
    </row>
    <row r="213" spans="1:25" ht="63.75" x14ac:dyDescent="0.25">
      <c r="A213" s="42">
        <v>29956</v>
      </c>
      <c r="B213" s="46" t="s">
        <v>617</v>
      </c>
      <c r="C213" s="44"/>
      <c r="D213" s="44" t="s">
        <v>616</v>
      </c>
      <c r="E213" s="44" t="s">
        <v>591</v>
      </c>
      <c r="F213" s="44"/>
      <c r="G213" s="44"/>
      <c r="H213" s="44"/>
      <c r="I213" s="44"/>
      <c r="J213" s="44"/>
      <c r="K213" s="44"/>
      <c r="L213" s="44"/>
      <c r="M213" s="44"/>
      <c r="N213" s="44" t="s">
        <v>140</v>
      </c>
      <c r="O213" s="44" t="s">
        <v>141</v>
      </c>
      <c r="P213" s="44" t="s">
        <v>142</v>
      </c>
      <c r="Q213" s="44" t="s">
        <v>143</v>
      </c>
      <c r="R213" s="44" t="s">
        <v>144</v>
      </c>
      <c r="S213" s="44" t="s">
        <v>145</v>
      </c>
      <c r="T213" s="44" t="s">
        <v>146</v>
      </c>
      <c r="U213" s="44" t="s">
        <v>147</v>
      </c>
      <c r="V213" s="44" t="s">
        <v>148</v>
      </c>
      <c r="W213" s="44"/>
      <c r="X213" s="44" t="s">
        <v>150</v>
      </c>
      <c r="Y213" s="44">
        <v>1980</v>
      </c>
    </row>
    <row r="214" spans="1:25" ht="63.75" x14ac:dyDescent="0.25">
      <c r="A214" s="42">
        <v>29956</v>
      </c>
      <c r="B214" s="46" t="s">
        <v>618</v>
      </c>
      <c r="C214" s="44"/>
      <c r="D214" s="44" t="s">
        <v>619</v>
      </c>
      <c r="E214" s="44" t="s">
        <v>591</v>
      </c>
      <c r="F214" s="44"/>
      <c r="G214" s="44"/>
      <c r="H214" s="44"/>
      <c r="I214" s="44"/>
      <c r="J214" s="44"/>
      <c r="K214" s="44"/>
      <c r="L214" s="44"/>
      <c r="M214" s="44"/>
      <c r="N214" s="44" t="s">
        <v>140</v>
      </c>
      <c r="O214" s="44" t="s">
        <v>141</v>
      </c>
      <c r="P214" s="44" t="s">
        <v>142</v>
      </c>
      <c r="Q214" s="44" t="s">
        <v>143</v>
      </c>
      <c r="R214" s="44" t="s">
        <v>144</v>
      </c>
      <c r="S214" s="44" t="s">
        <v>145</v>
      </c>
      <c r="T214" s="44" t="s">
        <v>146</v>
      </c>
      <c r="U214" s="44" t="s">
        <v>147</v>
      </c>
      <c r="V214" s="44" t="s">
        <v>148</v>
      </c>
      <c r="W214" s="44"/>
      <c r="X214" s="44" t="s">
        <v>150</v>
      </c>
      <c r="Y214" s="44">
        <v>1980</v>
      </c>
    </row>
    <row r="215" spans="1:25" ht="63.75" x14ac:dyDescent="0.25">
      <c r="A215" s="42">
        <v>29956</v>
      </c>
      <c r="B215" s="46" t="s">
        <v>620</v>
      </c>
      <c r="C215" s="44"/>
      <c r="D215" s="44" t="s">
        <v>619</v>
      </c>
      <c r="E215" s="44" t="s">
        <v>591</v>
      </c>
      <c r="F215" s="44"/>
      <c r="G215" s="44"/>
      <c r="H215" s="44"/>
      <c r="I215" s="44"/>
      <c r="J215" s="44"/>
      <c r="K215" s="44"/>
      <c r="L215" s="44"/>
      <c r="M215" s="44"/>
      <c r="N215" s="44" t="s">
        <v>140</v>
      </c>
      <c r="O215" s="44" t="s">
        <v>141</v>
      </c>
      <c r="P215" s="44" t="s">
        <v>142</v>
      </c>
      <c r="Q215" s="44" t="s">
        <v>143</v>
      </c>
      <c r="R215" s="44" t="s">
        <v>144</v>
      </c>
      <c r="S215" s="44" t="s">
        <v>145</v>
      </c>
      <c r="T215" s="44" t="s">
        <v>146</v>
      </c>
      <c r="U215" s="44" t="s">
        <v>147</v>
      </c>
      <c r="V215" s="44" t="s">
        <v>148</v>
      </c>
      <c r="W215" s="44"/>
      <c r="X215" s="44" t="s">
        <v>150</v>
      </c>
      <c r="Y215" s="44">
        <v>1980</v>
      </c>
    </row>
    <row r="216" spans="1:25" ht="63.75" x14ac:dyDescent="0.25">
      <c r="A216" s="42">
        <v>29956</v>
      </c>
      <c r="B216" s="46" t="s">
        <v>621</v>
      </c>
      <c r="C216" s="44"/>
      <c r="D216" s="44" t="s">
        <v>622</v>
      </c>
      <c r="E216" s="44" t="s">
        <v>591</v>
      </c>
      <c r="F216" s="44"/>
      <c r="G216" s="44"/>
      <c r="H216" s="44"/>
      <c r="I216" s="44"/>
      <c r="J216" s="44"/>
      <c r="K216" s="44"/>
      <c r="L216" s="44"/>
      <c r="M216" s="44"/>
      <c r="N216" s="44" t="s">
        <v>140</v>
      </c>
      <c r="O216" s="44" t="s">
        <v>141</v>
      </c>
      <c r="P216" s="44" t="s">
        <v>142</v>
      </c>
      <c r="Q216" s="44" t="s">
        <v>143</v>
      </c>
      <c r="R216" s="44" t="s">
        <v>144</v>
      </c>
      <c r="S216" s="44" t="s">
        <v>145</v>
      </c>
      <c r="T216" s="44" t="s">
        <v>146</v>
      </c>
      <c r="U216" s="44" t="s">
        <v>147</v>
      </c>
      <c r="V216" s="44" t="s">
        <v>148</v>
      </c>
      <c r="W216" s="44"/>
      <c r="X216" s="44" t="s">
        <v>150</v>
      </c>
      <c r="Y216" s="44">
        <v>1980</v>
      </c>
    </row>
    <row r="217" spans="1:25" ht="63.75" x14ac:dyDescent="0.25">
      <c r="A217" s="42">
        <v>29956</v>
      </c>
      <c r="B217" s="46" t="s">
        <v>623</v>
      </c>
      <c r="C217" s="44"/>
      <c r="D217" s="44" t="s">
        <v>624</v>
      </c>
      <c r="E217" s="44" t="s">
        <v>591</v>
      </c>
      <c r="F217" s="44"/>
      <c r="G217" s="44"/>
      <c r="H217" s="44"/>
      <c r="I217" s="44"/>
      <c r="J217" s="44"/>
      <c r="K217" s="44"/>
      <c r="L217" s="44"/>
      <c r="M217" s="44"/>
      <c r="N217" s="44" t="s">
        <v>140</v>
      </c>
      <c r="O217" s="44" t="s">
        <v>141</v>
      </c>
      <c r="P217" s="44" t="s">
        <v>142</v>
      </c>
      <c r="Q217" s="44" t="s">
        <v>143</v>
      </c>
      <c r="R217" s="44" t="s">
        <v>144</v>
      </c>
      <c r="S217" s="44" t="s">
        <v>145</v>
      </c>
      <c r="T217" s="44" t="s">
        <v>146</v>
      </c>
      <c r="U217" s="44" t="s">
        <v>147</v>
      </c>
      <c r="V217" s="44" t="s">
        <v>148</v>
      </c>
      <c r="W217" s="44"/>
      <c r="X217" s="44" t="s">
        <v>150</v>
      </c>
      <c r="Y217" s="44">
        <v>1980</v>
      </c>
    </row>
    <row r="218" spans="1:25" ht="63.75" x14ac:dyDescent="0.25">
      <c r="A218" s="42">
        <v>29956</v>
      </c>
      <c r="B218" s="46" t="s">
        <v>625</v>
      </c>
      <c r="C218" s="44"/>
      <c r="D218" s="44" t="s">
        <v>624</v>
      </c>
      <c r="E218" s="44" t="s">
        <v>591</v>
      </c>
      <c r="F218" s="44"/>
      <c r="G218" s="44"/>
      <c r="H218" s="44"/>
      <c r="I218" s="44"/>
      <c r="J218" s="44"/>
      <c r="K218" s="44"/>
      <c r="L218" s="44"/>
      <c r="M218" s="44"/>
      <c r="N218" s="44" t="s">
        <v>140</v>
      </c>
      <c r="O218" s="44" t="s">
        <v>141</v>
      </c>
      <c r="P218" s="44" t="s">
        <v>142</v>
      </c>
      <c r="Q218" s="44" t="s">
        <v>143</v>
      </c>
      <c r="R218" s="44" t="s">
        <v>144</v>
      </c>
      <c r="S218" s="44" t="s">
        <v>145</v>
      </c>
      <c r="T218" s="44" t="s">
        <v>146</v>
      </c>
      <c r="U218" s="44" t="s">
        <v>147</v>
      </c>
      <c r="V218" s="44" t="s">
        <v>148</v>
      </c>
      <c r="W218" s="44"/>
      <c r="X218" s="44" t="s">
        <v>150</v>
      </c>
      <c r="Y218" s="44">
        <v>1980</v>
      </c>
    </row>
    <row r="219" spans="1:25" ht="63.75" x14ac:dyDescent="0.25">
      <c r="A219" s="42">
        <v>29956</v>
      </c>
      <c r="B219" s="46" t="s">
        <v>626</v>
      </c>
      <c r="C219" s="44"/>
      <c r="D219" s="44" t="s">
        <v>624</v>
      </c>
      <c r="E219" s="44" t="s">
        <v>591</v>
      </c>
      <c r="F219" s="44"/>
      <c r="G219" s="44"/>
      <c r="H219" s="44"/>
      <c r="I219" s="44"/>
      <c r="J219" s="44"/>
      <c r="K219" s="44"/>
      <c r="L219" s="44"/>
      <c r="M219" s="44"/>
      <c r="N219" s="44" t="s">
        <v>140</v>
      </c>
      <c r="O219" s="44" t="s">
        <v>141</v>
      </c>
      <c r="P219" s="44" t="s">
        <v>142</v>
      </c>
      <c r="Q219" s="44" t="s">
        <v>143</v>
      </c>
      <c r="R219" s="44" t="s">
        <v>144</v>
      </c>
      <c r="S219" s="44" t="s">
        <v>145</v>
      </c>
      <c r="T219" s="44" t="s">
        <v>146</v>
      </c>
      <c r="U219" s="44" t="s">
        <v>147</v>
      </c>
      <c r="V219" s="44" t="s">
        <v>148</v>
      </c>
      <c r="W219" s="44"/>
      <c r="X219" s="44" t="s">
        <v>150</v>
      </c>
      <c r="Y219" s="44">
        <v>1980</v>
      </c>
    </row>
    <row r="220" spans="1:25" ht="63.75" x14ac:dyDescent="0.25">
      <c r="A220" s="42">
        <v>29956</v>
      </c>
      <c r="B220" s="46" t="s">
        <v>627</v>
      </c>
      <c r="C220" s="44"/>
      <c r="D220" s="44" t="s">
        <v>628</v>
      </c>
      <c r="E220" s="44" t="s">
        <v>591</v>
      </c>
      <c r="F220" s="44"/>
      <c r="G220" s="44"/>
      <c r="H220" s="44"/>
      <c r="I220" s="44"/>
      <c r="J220" s="44"/>
      <c r="K220" s="44"/>
      <c r="L220" s="44"/>
      <c r="M220" s="44"/>
      <c r="N220" s="44" t="s">
        <v>140</v>
      </c>
      <c r="O220" s="44" t="s">
        <v>141</v>
      </c>
      <c r="P220" s="44" t="s">
        <v>142</v>
      </c>
      <c r="Q220" s="44" t="s">
        <v>143</v>
      </c>
      <c r="R220" s="44" t="s">
        <v>144</v>
      </c>
      <c r="S220" s="44" t="s">
        <v>145</v>
      </c>
      <c r="T220" s="44" t="s">
        <v>146</v>
      </c>
      <c r="U220" s="44" t="s">
        <v>147</v>
      </c>
      <c r="V220" s="44" t="s">
        <v>148</v>
      </c>
      <c r="W220" s="44"/>
      <c r="X220" s="44" t="s">
        <v>150</v>
      </c>
      <c r="Y220" s="44">
        <v>1980</v>
      </c>
    </row>
    <row r="221" spans="1:25" ht="63.75" x14ac:dyDescent="0.25">
      <c r="A221" s="42">
        <v>29956</v>
      </c>
      <c r="B221" s="46" t="s">
        <v>629</v>
      </c>
      <c r="C221" s="44"/>
      <c r="D221" s="44" t="s">
        <v>630</v>
      </c>
      <c r="E221" s="44" t="s">
        <v>591</v>
      </c>
      <c r="F221" s="44"/>
      <c r="G221" s="44"/>
      <c r="H221" s="44"/>
      <c r="I221" s="44"/>
      <c r="J221" s="44"/>
      <c r="K221" s="44"/>
      <c r="L221" s="44"/>
      <c r="M221" s="44"/>
      <c r="N221" s="44" t="s">
        <v>140</v>
      </c>
      <c r="O221" s="44" t="s">
        <v>141</v>
      </c>
      <c r="P221" s="44" t="s">
        <v>142</v>
      </c>
      <c r="Q221" s="44" t="s">
        <v>143</v>
      </c>
      <c r="R221" s="44" t="s">
        <v>144</v>
      </c>
      <c r="S221" s="44" t="s">
        <v>145</v>
      </c>
      <c r="T221" s="44" t="s">
        <v>146</v>
      </c>
      <c r="U221" s="44" t="s">
        <v>147</v>
      </c>
      <c r="V221" s="44" t="s">
        <v>148</v>
      </c>
      <c r="W221" s="44"/>
      <c r="X221" s="44" t="s">
        <v>150</v>
      </c>
      <c r="Y221" s="44">
        <v>1980</v>
      </c>
    </row>
    <row r="222" spans="1:25" ht="63.75" x14ac:dyDescent="0.25">
      <c r="A222" s="42">
        <v>29956</v>
      </c>
      <c r="B222" s="46" t="s">
        <v>631</v>
      </c>
      <c r="C222" s="44"/>
      <c r="D222" s="44" t="s">
        <v>632</v>
      </c>
      <c r="E222" s="44" t="s">
        <v>591</v>
      </c>
      <c r="F222" s="44"/>
      <c r="G222" s="44"/>
      <c r="H222" s="44"/>
      <c r="I222" s="44"/>
      <c r="J222" s="44"/>
      <c r="K222" s="44"/>
      <c r="L222" s="44"/>
      <c r="M222" s="44"/>
      <c r="N222" s="44" t="s">
        <v>140</v>
      </c>
      <c r="O222" s="44" t="s">
        <v>141</v>
      </c>
      <c r="P222" s="44" t="s">
        <v>142</v>
      </c>
      <c r="Q222" s="44" t="s">
        <v>143</v>
      </c>
      <c r="R222" s="44" t="s">
        <v>144</v>
      </c>
      <c r="S222" s="44" t="s">
        <v>145</v>
      </c>
      <c r="T222" s="44" t="s">
        <v>146</v>
      </c>
      <c r="U222" s="44" t="s">
        <v>147</v>
      </c>
      <c r="V222" s="44" t="s">
        <v>148</v>
      </c>
      <c r="W222" s="44"/>
      <c r="X222" s="44" t="s">
        <v>150</v>
      </c>
      <c r="Y222" s="44">
        <v>1980</v>
      </c>
    </row>
    <row r="223" spans="1:25" ht="63.75" x14ac:dyDescent="0.25">
      <c r="A223" s="42">
        <v>29956</v>
      </c>
      <c r="B223" s="46" t="s">
        <v>633</v>
      </c>
      <c r="C223" s="44"/>
      <c r="D223" s="44" t="s">
        <v>634</v>
      </c>
      <c r="E223" s="44" t="s">
        <v>591</v>
      </c>
      <c r="F223" s="44"/>
      <c r="G223" s="44"/>
      <c r="H223" s="44"/>
      <c r="I223" s="44"/>
      <c r="J223" s="44"/>
      <c r="K223" s="44"/>
      <c r="L223" s="44"/>
      <c r="M223" s="44"/>
      <c r="N223" s="44" t="s">
        <v>140</v>
      </c>
      <c r="O223" s="44" t="s">
        <v>141</v>
      </c>
      <c r="P223" s="44" t="s">
        <v>142</v>
      </c>
      <c r="Q223" s="44" t="s">
        <v>143</v>
      </c>
      <c r="R223" s="44" t="s">
        <v>144</v>
      </c>
      <c r="S223" s="44" t="s">
        <v>145</v>
      </c>
      <c r="T223" s="44" t="s">
        <v>146</v>
      </c>
      <c r="U223" s="44" t="s">
        <v>147</v>
      </c>
      <c r="V223" s="44" t="s">
        <v>148</v>
      </c>
      <c r="W223" s="44"/>
      <c r="X223" s="44" t="s">
        <v>150</v>
      </c>
      <c r="Y223" s="44">
        <v>1980</v>
      </c>
    </row>
    <row r="224" spans="1:25" ht="63.75" x14ac:dyDescent="0.25">
      <c r="A224" s="42">
        <v>29956</v>
      </c>
      <c r="B224" s="46" t="s">
        <v>635</v>
      </c>
      <c r="C224" s="44"/>
      <c r="D224" s="44" t="s">
        <v>636</v>
      </c>
      <c r="E224" s="44" t="s">
        <v>591</v>
      </c>
      <c r="F224" s="44"/>
      <c r="G224" s="44"/>
      <c r="H224" s="44"/>
      <c r="I224" s="44"/>
      <c r="J224" s="44"/>
      <c r="K224" s="44"/>
      <c r="L224" s="44"/>
      <c r="M224" s="44"/>
      <c r="N224" s="44" t="s">
        <v>140</v>
      </c>
      <c r="O224" s="44" t="s">
        <v>141</v>
      </c>
      <c r="P224" s="44" t="s">
        <v>142</v>
      </c>
      <c r="Q224" s="44" t="s">
        <v>143</v>
      </c>
      <c r="R224" s="44" t="s">
        <v>144</v>
      </c>
      <c r="S224" s="44" t="s">
        <v>145</v>
      </c>
      <c r="T224" s="44" t="s">
        <v>146</v>
      </c>
      <c r="U224" s="44" t="s">
        <v>147</v>
      </c>
      <c r="V224" s="44" t="s">
        <v>148</v>
      </c>
      <c r="W224" s="44"/>
      <c r="X224" s="44" t="s">
        <v>150</v>
      </c>
      <c r="Y224" s="44">
        <v>1980</v>
      </c>
    </row>
    <row r="225" spans="1:25" ht="63.75" x14ac:dyDescent="0.25">
      <c r="A225" s="42">
        <v>29956</v>
      </c>
      <c r="B225" s="46" t="s">
        <v>637</v>
      </c>
      <c r="C225" s="44"/>
      <c r="D225" s="44" t="s">
        <v>638</v>
      </c>
      <c r="E225" s="44" t="s">
        <v>591</v>
      </c>
      <c r="F225" s="44"/>
      <c r="G225" s="44"/>
      <c r="H225" s="44"/>
      <c r="I225" s="44"/>
      <c r="J225" s="44"/>
      <c r="K225" s="44"/>
      <c r="L225" s="44"/>
      <c r="M225" s="44"/>
      <c r="N225" s="44" t="s">
        <v>140</v>
      </c>
      <c r="O225" s="44" t="s">
        <v>141</v>
      </c>
      <c r="P225" s="44" t="s">
        <v>142</v>
      </c>
      <c r="Q225" s="44" t="s">
        <v>143</v>
      </c>
      <c r="R225" s="44" t="s">
        <v>144</v>
      </c>
      <c r="S225" s="44" t="s">
        <v>145</v>
      </c>
      <c r="T225" s="44" t="s">
        <v>146</v>
      </c>
      <c r="U225" s="44" t="s">
        <v>147</v>
      </c>
      <c r="V225" s="44" t="s">
        <v>148</v>
      </c>
      <c r="W225" s="44"/>
      <c r="X225" s="44" t="s">
        <v>150</v>
      </c>
      <c r="Y225" s="44">
        <v>1980</v>
      </c>
    </row>
    <row r="226" spans="1:25" ht="63.75" x14ac:dyDescent="0.25">
      <c r="A226" s="42">
        <v>29956</v>
      </c>
      <c r="B226" s="46" t="s">
        <v>639</v>
      </c>
      <c r="C226" s="44"/>
      <c r="D226" s="44" t="s">
        <v>640</v>
      </c>
      <c r="E226" s="44" t="s">
        <v>591</v>
      </c>
      <c r="F226" s="44"/>
      <c r="G226" s="44"/>
      <c r="H226" s="44"/>
      <c r="I226" s="44"/>
      <c r="J226" s="44"/>
      <c r="K226" s="44"/>
      <c r="L226" s="44"/>
      <c r="M226" s="44"/>
      <c r="N226" s="44" t="s">
        <v>140</v>
      </c>
      <c r="O226" s="44" t="s">
        <v>141</v>
      </c>
      <c r="P226" s="44" t="s">
        <v>142</v>
      </c>
      <c r="Q226" s="44" t="s">
        <v>143</v>
      </c>
      <c r="R226" s="44" t="s">
        <v>144</v>
      </c>
      <c r="S226" s="44" t="s">
        <v>145</v>
      </c>
      <c r="T226" s="44" t="s">
        <v>146</v>
      </c>
      <c r="U226" s="44" t="s">
        <v>147</v>
      </c>
      <c r="V226" s="44" t="s">
        <v>148</v>
      </c>
      <c r="W226" s="44"/>
      <c r="X226" s="44" t="s">
        <v>150</v>
      </c>
      <c r="Y226" s="44">
        <v>1980</v>
      </c>
    </row>
    <row r="227" spans="1:25" ht="63.75" x14ac:dyDescent="0.25">
      <c r="A227" s="42">
        <v>29956</v>
      </c>
      <c r="B227" s="46" t="s">
        <v>641</v>
      </c>
      <c r="C227" s="44"/>
      <c r="D227" s="44" t="s">
        <v>642</v>
      </c>
      <c r="E227" s="44" t="s">
        <v>591</v>
      </c>
      <c r="F227" s="44"/>
      <c r="G227" s="44"/>
      <c r="H227" s="44"/>
      <c r="I227" s="44"/>
      <c r="J227" s="44"/>
      <c r="K227" s="44"/>
      <c r="L227" s="44"/>
      <c r="M227" s="44"/>
      <c r="N227" s="44" t="s">
        <v>140</v>
      </c>
      <c r="O227" s="44" t="s">
        <v>141</v>
      </c>
      <c r="P227" s="44" t="s">
        <v>142</v>
      </c>
      <c r="Q227" s="44" t="s">
        <v>143</v>
      </c>
      <c r="R227" s="44" t="s">
        <v>144</v>
      </c>
      <c r="S227" s="44" t="s">
        <v>145</v>
      </c>
      <c r="T227" s="44" t="s">
        <v>146</v>
      </c>
      <c r="U227" s="44" t="s">
        <v>147</v>
      </c>
      <c r="V227" s="44" t="s">
        <v>148</v>
      </c>
      <c r="W227" s="44"/>
      <c r="X227" s="44" t="s">
        <v>150</v>
      </c>
      <c r="Y227" s="44">
        <v>1980</v>
      </c>
    </row>
    <row r="228" spans="1:25" ht="63.75" x14ac:dyDescent="0.25">
      <c r="A228" s="42">
        <v>29956</v>
      </c>
      <c r="B228" s="46" t="s">
        <v>643</v>
      </c>
      <c r="C228" s="44">
        <v>1</v>
      </c>
      <c r="D228" s="44" t="s">
        <v>644</v>
      </c>
      <c r="E228" s="44" t="s">
        <v>132</v>
      </c>
      <c r="F228" s="44"/>
      <c r="G228" s="44"/>
      <c r="H228" s="44"/>
      <c r="I228" s="44"/>
      <c r="J228" s="44" t="s">
        <v>136</v>
      </c>
      <c r="K228" s="44" t="s">
        <v>137</v>
      </c>
      <c r="L228" s="44" t="s">
        <v>221</v>
      </c>
      <c r="M228" s="44"/>
      <c r="N228" s="44" t="s">
        <v>140</v>
      </c>
      <c r="O228" s="44" t="s">
        <v>141</v>
      </c>
      <c r="P228" s="44" t="s">
        <v>142</v>
      </c>
      <c r="Q228" s="44" t="s">
        <v>143</v>
      </c>
      <c r="R228" s="44" t="s">
        <v>144</v>
      </c>
      <c r="S228" s="44" t="s">
        <v>145</v>
      </c>
      <c r="T228" s="44" t="s">
        <v>146</v>
      </c>
      <c r="U228" s="44" t="s">
        <v>147</v>
      </c>
      <c r="V228" s="44" t="s">
        <v>148</v>
      </c>
      <c r="W228" s="44" t="s">
        <v>223</v>
      </c>
      <c r="X228" s="44" t="s">
        <v>150</v>
      </c>
      <c r="Y228" s="44">
        <v>1980</v>
      </c>
    </row>
    <row r="230" spans="1:25" ht="26.25" x14ac:dyDescent="0.4">
      <c r="A230" s="49" t="s">
        <v>645</v>
      </c>
    </row>
    <row r="233" spans="1:25" x14ac:dyDescent="0.25">
      <c r="B233" s="1" t="s">
        <v>91</v>
      </c>
    </row>
    <row r="235" spans="1:25" x14ac:dyDescent="0.25">
      <c r="A235" s="5" t="s">
        <v>63</v>
      </c>
      <c r="C235" s="1" t="s">
        <v>1</v>
      </c>
      <c r="D235" s="1" t="s">
        <v>2</v>
      </c>
      <c r="E235" s="1" t="s">
        <v>86</v>
      </c>
      <c r="F235" s="1" t="s">
        <v>3</v>
      </c>
      <c r="G235" s="1" t="s">
        <v>4</v>
      </c>
      <c r="H235" s="1" t="s">
        <v>5</v>
      </c>
      <c r="I235" s="1" t="s">
        <v>6</v>
      </c>
      <c r="J235" s="1" t="s">
        <v>7</v>
      </c>
      <c r="K235" s="1" t="s">
        <v>8</v>
      </c>
      <c r="L235" s="1" t="s">
        <v>9</v>
      </c>
      <c r="M235" s="1" t="s">
        <v>10</v>
      </c>
      <c r="N235" s="1" t="s">
        <v>11</v>
      </c>
      <c r="O235" s="1" t="s">
        <v>12</v>
      </c>
      <c r="P235" s="1" t="s">
        <v>13</v>
      </c>
      <c r="Q235" s="1" t="s">
        <v>14</v>
      </c>
      <c r="R235" s="1" t="s">
        <v>15</v>
      </c>
      <c r="S235" s="1" t="s">
        <v>16</v>
      </c>
      <c r="T235" s="1" t="s">
        <v>17</v>
      </c>
      <c r="U235" s="1" t="s">
        <v>18</v>
      </c>
      <c r="V235" s="1" t="s">
        <v>19</v>
      </c>
      <c r="W235" s="1" t="s">
        <v>64</v>
      </c>
      <c r="X235" s="1" t="s">
        <v>65</v>
      </c>
      <c r="Y235" s="1" t="s">
        <v>66</v>
      </c>
    </row>
    <row r="236" spans="1:25" x14ac:dyDescent="0.25">
      <c r="A236" s="1" t="s">
        <v>20</v>
      </c>
      <c r="C236">
        <v>1</v>
      </c>
      <c r="D236">
        <v>1</v>
      </c>
      <c r="E236">
        <v>10</v>
      </c>
      <c r="F236">
        <v>39</v>
      </c>
      <c r="G236">
        <v>8</v>
      </c>
      <c r="H236">
        <v>6</v>
      </c>
      <c r="I236">
        <v>25</v>
      </c>
      <c r="J236">
        <v>25</v>
      </c>
      <c r="K236">
        <v>14</v>
      </c>
      <c r="L236">
        <v>4</v>
      </c>
      <c r="M236">
        <v>1</v>
      </c>
      <c r="N236">
        <v>0</v>
      </c>
      <c r="O236">
        <v>0</v>
      </c>
      <c r="P236">
        <v>7</v>
      </c>
      <c r="Q236">
        <v>0</v>
      </c>
      <c r="R236">
        <v>0</v>
      </c>
      <c r="S236">
        <v>1</v>
      </c>
      <c r="T236">
        <v>6</v>
      </c>
      <c r="U236">
        <v>0</v>
      </c>
      <c r="V236">
        <f t="shared" ref="V236:V255" si="0">SUM(T236:U236)</f>
        <v>6</v>
      </c>
      <c r="W236">
        <f t="shared" ref="W236:W256" si="1">SUM(C236:M236)</f>
        <v>134</v>
      </c>
      <c r="X236">
        <f t="shared" ref="X236:X256" si="2">SUM(N236:S236)</f>
        <v>8</v>
      </c>
      <c r="Y236">
        <f t="shared" ref="Y236:Y256" si="3">SUM(C236:U236)</f>
        <v>148</v>
      </c>
    </row>
    <row r="237" spans="1:25" x14ac:dyDescent="0.25">
      <c r="A237" s="1" t="s">
        <v>21</v>
      </c>
      <c r="C237">
        <v>0</v>
      </c>
      <c r="D237">
        <v>1</v>
      </c>
      <c r="E237">
        <v>14</v>
      </c>
      <c r="F237">
        <v>35</v>
      </c>
      <c r="G237">
        <v>22</v>
      </c>
      <c r="H237">
        <v>12</v>
      </c>
      <c r="I237">
        <v>46</v>
      </c>
      <c r="J237">
        <v>29</v>
      </c>
      <c r="K237">
        <v>13</v>
      </c>
      <c r="L237">
        <v>15</v>
      </c>
      <c r="M237">
        <v>3</v>
      </c>
      <c r="N237">
        <v>0</v>
      </c>
      <c r="O237">
        <v>0</v>
      </c>
      <c r="P237">
        <v>4</v>
      </c>
      <c r="Q237">
        <v>0</v>
      </c>
      <c r="R237">
        <v>0</v>
      </c>
      <c r="S237">
        <v>0</v>
      </c>
      <c r="T237">
        <v>35</v>
      </c>
      <c r="U237">
        <v>1</v>
      </c>
      <c r="V237">
        <f t="shared" si="0"/>
        <v>36</v>
      </c>
      <c r="W237">
        <f t="shared" si="1"/>
        <v>190</v>
      </c>
      <c r="X237">
        <f t="shared" si="2"/>
        <v>4</v>
      </c>
      <c r="Y237">
        <f t="shared" si="3"/>
        <v>230</v>
      </c>
    </row>
    <row r="238" spans="1:25" x14ac:dyDescent="0.25">
      <c r="A238" s="1" t="s">
        <v>22</v>
      </c>
      <c r="C238">
        <v>3</v>
      </c>
      <c r="D238">
        <v>0</v>
      </c>
      <c r="E238">
        <v>1</v>
      </c>
      <c r="F238">
        <v>7</v>
      </c>
      <c r="G238">
        <v>1</v>
      </c>
      <c r="H238">
        <v>2</v>
      </c>
      <c r="I238">
        <v>7</v>
      </c>
      <c r="J238">
        <v>4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3</v>
      </c>
      <c r="U238">
        <v>0</v>
      </c>
      <c r="V238">
        <f t="shared" si="0"/>
        <v>3</v>
      </c>
      <c r="W238">
        <f t="shared" si="1"/>
        <v>25</v>
      </c>
      <c r="X238">
        <f t="shared" si="2"/>
        <v>0</v>
      </c>
      <c r="Y238">
        <f t="shared" si="3"/>
        <v>28</v>
      </c>
    </row>
    <row r="239" spans="1:25" x14ac:dyDescent="0.25">
      <c r="A239" s="1" t="s">
        <v>23</v>
      </c>
      <c r="C239">
        <v>0</v>
      </c>
      <c r="D239">
        <v>2</v>
      </c>
      <c r="E239">
        <v>8</v>
      </c>
      <c r="F239">
        <v>23</v>
      </c>
      <c r="G239">
        <v>7</v>
      </c>
      <c r="H239">
        <v>10</v>
      </c>
      <c r="I239">
        <v>19</v>
      </c>
      <c r="J239">
        <v>11</v>
      </c>
      <c r="K239">
        <v>22</v>
      </c>
      <c r="L239">
        <v>1</v>
      </c>
      <c r="M239">
        <v>2</v>
      </c>
      <c r="N239">
        <v>0</v>
      </c>
      <c r="O239">
        <v>0</v>
      </c>
      <c r="P239">
        <v>21</v>
      </c>
      <c r="Q239">
        <v>0</v>
      </c>
      <c r="R239">
        <v>0</v>
      </c>
      <c r="S239">
        <v>0</v>
      </c>
      <c r="T239">
        <v>15</v>
      </c>
      <c r="U239">
        <v>0</v>
      </c>
      <c r="V239">
        <f t="shared" si="0"/>
        <v>15</v>
      </c>
      <c r="W239">
        <f t="shared" si="1"/>
        <v>105</v>
      </c>
      <c r="X239">
        <f t="shared" si="2"/>
        <v>21</v>
      </c>
      <c r="Y239">
        <f t="shared" si="3"/>
        <v>141</v>
      </c>
    </row>
    <row r="240" spans="1:25" x14ac:dyDescent="0.25">
      <c r="A240" s="1" t="s">
        <v>24</v>
      </c>
      <c r="C240">
        <v>0</v>
      </c>
      <c r="D240">
        <v>7</v>
      </c>
      <c r="E240">
        <v>1</v>
      </c>
      <c r="F240">
        <v>11</v>
      </c>
      <c r="G240">
        <v>1</v>
      </c>
      <c r="H240">
        <v>5</v>
      </c>
      <c r="I240">
        <v>8</v>
      </c>
      <c r="J240">
        <v>1</v>
      </c>
      <c r="K240">
        <v>15</v>
      </c>
      <c r="L240">
        <v>5</v>
      </c>
      <c r="M240">
        <v>0</v>
      </c>
      <c r="N240">
        <v>0</v>
      </c>
      <c r="O240">
        <v>0</v>
      </c>
      <c r="P240">
        <v>3</v>
      </c>
      <c r="Q240">
        <v>1</v>
      </c>
      <c r="R240">
        <v>0</v>
      </c>
      <c r="S240">
        <v>0</v>
      </c>
      <c r="T240">
        <v>0</v>
      </c>
      <c r="U240">
        <v>0</v>
      </c>
      <c r="V240">
        <f t="shared" si="0"/>
        <v>0</v>
      </c>
      <c r="W240">
        <f t="shared" si="1"/>
        <v>54</v>
      </c>
      <c r="X240">
        <f t="shared" si="2"/>
        <v>4</v>
      </c>
      <c r="Y240">
        <f t="shared" si="3"/>
        <v>58</v>
      </c>
    </row>
    <row r="241" spans="1:25" x14ac:dyDescent="0.25">
      <c r="A241" s="1" t="s">
        <v>25</v>
      </c>
      <c r="C241">
        <v>0</v>
      </c>
      <c r="D241">
        <v>4</v>
      </c>
      <c r="E241">
        <v>1</v>
      </c>
      <c r="F241">
        <v>3</v>
      </c>
      <c r="G241">
        <v>0</v>
      </c>
      <c r="H241">
        <v>0</v>
      </c>
      <c r="I241">
        <v>5</v>
      </c>
      <c r="J241">
        <v>2</v>
      </c>
      <c r="K241">
        <v>3</v>
      </c>
      <c r="L241">
        <v>1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f t="shared" si="0"/>
        <v>0</v>
      </c>
      <c r="W241">
        <f t="shared" si="1"/>
        <v>19</v>
      </c>
      <c r="X241">
        <f t="shared" si="2"/>
        <v>0</v>
      </c>
      <c r="Y241">
        <f t="shared" si="3"/>
        <v>19</v>
      </c>
    </row>
    <row r="242" spans="1:25" x14ac:dyDescent="0.25">
      <c r="A242" s="1" t="s">
        <v>26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2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f t="shared" si="0"/>
        <v>0</v>
      </c>
      <c r="W242">
        <f t="shared" si="1"/>
        <v>2</v>
      </c>
      <c r="X242">
        <f t="shared" si="2"/>
        <v>0</v>
      </c>
      <c r="Y242">
        <f t="shared" si="3"/>
        <v>2</v>
      </c>
    </row>
    <row r="243" spans="1:25" x14ac:dyDescent="0.25">
      <c r="A243" s="1" t="s">
        <v>76</v>
      </c>
      <c r="C243">
        <v>0</v>
      </c>
      <c r="D243">
        <v>2</v>
      </c>
      <c r="E243">
        <v>8</v>
      </c>
      <c r="F243">
        <v>22</v>
      </c>
      <c r="G243">
        <v>8</v>
      </c>
      <c r="H243">
        <v>6</v>
      </c>
      <c r="I243">
        <v>50</v>
      </c>
      <c r="J243">
        <v>8</v>
      </c>
      <c r="K243">
        <v>8</v>
      </c>
      <c r="L243">
        <v>10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10</v>
      </c>
      <c r="U243">
        <v>1</v>
      </c>
      <c r="V243">
        <f t="shared" si="0"/>
        <v>11</v>
      </c>
      <c r="W243">
        <f t="shared" si="1"/>
        <v>122</v>
      </c>
      <c r="X243">
        <f t="shared" si="2"/>
        <v>0</v>
      </c>
      <c r="Y243">
        <f t="shared" si="3"/>
        <v>133</v>
      </c>
    </row>
    <row r="244" spans="1:25" x14ac:dyDescent="0.25">
      <c r="A244" s="1" t="s">
        <v>27</v>
      </c>
      <c r="C244">
        <v>0</v>
      </c>
      <c r="D244">
        <v>0</v>
      </c>
      <c r="E244">
        <v>4</v>
      </c>
      <c r="F244">
        <v>5</v>
      </c>
      <c r="G244">
        <v>2</v>
      </c>
      <c r="H244">
        <v>0</v>
      </c>
      <c r="I244">
        <v>7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f t="shared" si="0"/>
        <v>0</v>
      </c>
      <c r="W244">
        <f t="shared" si="1"/>
        <v>18</v>
      </c>
      <c r="X244">
        <f t="shared" si="2"/>
        <v>0</v>
      </c>
      <c r="Y244">
        <f t="shared" si="3"/>
        <v>18</v>
      </c>
    </row>
    <row r="245" spans="1:25" x14ac:dyDescent="0.25">
      <c r="A245" s="1" t="s">
        <v>28</v>
      </c>
      <c r="C245">
        <v>0</v>
      </c>
      <c r="D245">
        <v>0</v>
      </c>
      <c r="E245">
        <v>0</v>
      </c>
      <c r="F245">
        <v>2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f t="shared" si="0"/>
        <v>0</v>
      </c>
      <c r="W245">
        <f t="shared" si="1"/>
        <v>2</v>
      </c>
      <c r="X245">
        <f t="shared" si="2"/>
        <v>0</v>
      </c>
      <c r="Y245">
        <f t="shared" si="3"/>
        <v>2</v>
      </c>
    </row>
    <row r="246" spans="1:25" x14ac:dyDescent="0.25">
      <c r="A246" s="1" t="s">
        <v>97</v>
      </c>
      <c r="C246">
        <v>0</v>
      </c>
      <c r="D246">
        <v>1</v>
      </c>
      <c r="E246">
        <v>0</v>
      </c>
      <c r="F246">
        <v>0</v>
      </c>
      <c r="G246">
        <v>1</v>
      </c>
      <c r="H246">
        <v>0</v>
      </c>
      <c r="I246">
        <v>8</v>
      </c>
      <c r="J246">
        <v>0</v>
      </c>
      <c r="K246">
        <v>0</v>
      </c>
      <c r="L246">
        <v>2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2</v>
      </c>
      <c r="U246">
        <v>0</v>
      </c>
      <c r="V246">
        <f t="shared" si="0"/>
        <v>2</v>
      </c>
      <c r="W246">
        <f t="shared" si="1"/>
        <v>12</v>
      </c>
      <c r="X246">
        <f t="shared" si="2"/>
        <v>0</v>
      </c>
      <c r="Y246">
        <f t="shared" si="3"/>
        <v>14</v>
      </c>
    </row>
    <row r="247" spans="1:25" x14ac:dyDescent="0.25">
      <c r="A247" s="1" t="s">
        <v>30</v>
      </c>
      <c r="C247">
        <v>0</v>
      </c>
      <c r="D247">
        <v>0</v>
      </c>
      <c r="E247">
        <v>1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1</v>
      </c>
      <c r="U247">
        <v>0</v>
      </c>
      <c r="V247">
        <f t="shared" si="0"/>
        <v>1</v>
      </c>
      <c r="W247">
        <f t="shared" si="1"/>
        <v>1</v>
      </c>
      <c r="X247">
        <f t="shared" si="2"/>
        <v>0</v>
      </c>
      <c r="Y247">
        <f t="shared" si="3"/>
        <v>2</v>
      </c>
    </row>
    <row r="248" spans="1:25" x14ac:dyDescent="0.25">
      <c r="A248" s="1" t="s">
        <v>31</v>
      </c>
      <c r="C248">
        <v>0</v>
      </c>
      <c r="D248">
        <v>0</v>
      </c>
      <c r="E248">
        <v>1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1</v>
      </c>
      <c r="U248">
        <v>0</v>
      </c>
      <c r="V248">
        <f t="shared" si="0"/>
        <v>1</v>
      </c>
      <c r="W248">
        <f t="shared" si="1"/>
        <v>1</v>
      </c>
      <c r="X248">
        <f t="shared" si="2"/>
        <v>0</v>
      </c>
      <c r="Y248">
        <f t="shared" si="3"/>
        <v>2</v>
      </c>
    </row>
    <row r="249" spans="1:25" x14ac:dyDescent="0.25">
      <c r="A249" s="1" t="s">
        <v>62</v>
      </c>
      <c r="C249">
        <v>0</v>
      </c>
      <c r="D249">
        <v>0</v>
      </c>
      <c r="E249">
        <v>0</v>
      </c>
      <c r="F249">
        <v>3</v>
      </c>
      <c r="G249">
        <v>0</v>
      </c>
      <c r="H249">
        <v>1</v>
      </c>
      <c r="I249">
        <v>12</v>
      </c>
      <c r="J249">
        <v>2</v>
      </c>
      <c r="K249">
        <v>1</v>
      </c>
      <c r="L249">
        <v>0</v>
      </c>
      <c r="M249">
        <v>0</v>
      </c>
      <c r="N249">
        <v>0</v>
      </c>
      <c r="O249">
        <v>0</v>
      </c>
      <c r="P249">
        <v>1</v>
      </c>
      <c r="Q249">
        <v>0</v>
      </c>
      <c r="R249">
        <v>0</v>
      </c>
      <c r="S249">
        <v>0</v>
      </c>
      <c r="T249">
        <v>2</v>
      </c>
      <c r="U249">
        <v>0</v>
      </c>
      <c r="V249">
        <f t="shared" si="0"/>
        <v>2</v>
      </c>
      <c r="W249">
        <f t="shared" si="1"/>
        <v>19</v>
      </c>
      <c r="X249">
        <f t="shared" si="2"/>
        <v>1</v>
      </c>
      <c r="Y249">
        <f t="shared" si="3"/>
        <v>22</v>
      </c>
    </row>
    <row r="250" spans="1:25" x14ac:dyDescent="0.25">
      <c r="A250" s="1" t="s">
        <v>32</v>
      </c>
      <c r="C250">
        <v>3</v>
      </c>
      <c r="D250">
        <v>6</v>
      </c>
      <c r="E250">
        <v>40</v>
      </c>
      <c r="F250">
        <v>77</v>
      </c>
      <c r="G250">
        <v>10</v>
      </c>
      <c r="H250">
        <v>71</v>
      </c>
      <c r="I250">
        <v>140</v>
      </c>
      <c r="J250">
        <v>101</v>
      </c>
      <c r="K250">
        <v>46</v>
      </c>
      <c r="L250">
        <v>21</v>
      </c>
      <c r="M250">
        <v>4</v>
      </c>
      <c r="N250">
        <v>0</v>
      </c>
      <c r="O250">
        <v>0</v>
      </c>
      <c r="P250">
        <v>3</v>
      </c>
      <c r="Q250">
        <v>0</v>
      </c>
      <c r="R250">
        <v>0</v>
      </c>
      <c r="S250">
        <v>0</v>
      </c>
      <c r="T250">
        <v>2</v>
      </c>
      <c r="U250">
        <v>3</v>
      </c>
      <c r="V250">
        <f t="shared" si="0"/>
        <v>5</v>
      </c>
      <c r="W250">
        <f t="shared" si="1"/>
        <v>519</v>
      </c>
      <c r="X250">
        <f t="shared" si="2"/>
        <v>3</v>
      </c>
      <c r="Y250">
        <f t="shared" si="3"/>
        <v>527</v>
      </c>
    </row>
    <row r="251" spans="1:25" x14ac:dyDescent="0.25">
      <c r="A251" s="1" t="s">
        <v>33</v>
      </c>
      <c r="C251">
        <v>0</v>
      </c>
      <c r="D251">
        <v>0</v>
      </c>
      <c r="E251">
        <v>1</v>
      </c>
      <c r="F251">
        <v>36</v>
      </c>
      <c r="G251">
        <v>18</v>
      </c>
      <c r="H251">
        <v>15</v>
      </c>
      <c r="I251">
        <v>28</v>
      </c>
      <c r="J251">
        <v>30</v>
      </c>
      <c r="K251">
        <v>9</v>
      </c>
      <c r="L251">
        <v>4</v>
      </c>
      <c r="M251">
        <v>2</v>
      </c>
      <c r="N251">
        <v>0</v>
      </c>
      <c r="O251">
        <v>0</v>
      </c>
      <c r="P251">
        <v>3</v>
      </c>
      <c r="Q251">
        <v>1</v>
      </c>
      <c r="R251">
        <v>0</v>
      </c>
      <c r="S251">
        <v>0</v>
      </c>
      <c r="T251">
        <v>11</v>
      </c>
      <c r="U251">
        <v>1</v>
      </c>
      <c r="V251">
        <f t="shared" si="0"/>
        <v>12</v>
      </c>
      <c r="W251">
        <f t="shared" si="1"/>
        <v>143</v>
      </c>
      <c r="X251">
        <f t="shared" si="2"/>
        <v>4</v>
      </c>
      <c r="Y251">
        <f t="shared" si="3"/>
        <v>159</v>
      </c>
    </row>
    <row r="252" spans="1:25" x14ac:dyDescent="0.25">
      <c r="A252" s="1" t="s">
        <v>34</v>
      </c>
      <c r="C252">
        <v>0</v>
      </c>
      <c r="D252">
        <v>0</v>
      </c>
      <c r="E252">
        <v>0</v>
      </c>
      <c r="F252">
        <v>5</v>
      </c>
      <c r="G252">
        <v>3</v>
      </c>
      <c r="H252">
        <v>0</v>
      </c>
      <c r="I252">
        <v>1</v>
      </c>
      <c r="J252">
        <v>5</v>
      </c>
      <c r="K252">
        <v>0</v>
      </c>
      <c r="L252">
        <v>0</v>
      </c>
      <c r="M252">
        <v>2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f t="shared" si="0"/>
        <v>0</v>
      </c>
      <c r="W252">
        <f t="shared" si="1"/>
        <v>16</v>
      </c>
      <c r="X252">
        <f t="shared" si="2"/>
        <v>0</v>
      </c>
      <c r="Y252">
        <f t="shared" si="3"/>
        <v>16</v>
      </c>
    </row>
    <row r="253" spans="1:25" x14ac:dyDescent="0.25">
      <c r="A253" s="1" t="s">
        <v>35</v>
      </c>
      <c r="C253">
        <v>16</v>
      </c>
      <c r="D253">
        <v>33</v>
      </c>
      <c r="E253">
        <v>190</v>
      </c>
      <c r="F253">
        <v>555</v>
      </c>
      <c r="G253">
        <v>310</v>
      </c>
      <c r="H253">
        <v>180</v>
      </c>
      <c r="I253">
        <v>565</v>
      </c>
      <c r="J253">
        <v>250</v>
      </c>
      <c r="K253">
        <v>200</v>
      </c>
      <c r="L253">
        <v>150</v>
      </c>
      <c r="M253">
        <v>28</v>
      </c>
      <c r="N253">
        <v>0</v>
      </c>
      <c r="O253">
        <v>0</v>
      </c>
      <c r="P253">
        <v>250</v>
      </c>
      <c r="Q253">
        <v>0</v>
      </c>
      <c r="R253">
        <v>0</v>
      </c>
      <c r="S253">
        <v>2</v>
      </c>
      <c r="T253">
        <v>330</v>
      </c>
      <c r="U253">
        <v>26</v>
      </c>
      <c r="V253">
        <f t="shared" si="0"/>
        <v>356</v>
      </c>
      <c r="W253">
        <f t="shared" si="1"/>
        <v>2477</v>
      </c>
      <c r="X253">
        <f t="shared" si="2"/>
        <v>252</v>
      </c>
      <c r="Y253">
        <f t="shared" si="3"/>
        <v>3085</v>
      </c>
    </row>
    <row r="254" spans="1:25" x14ac:dyDescent="0.25">
      <c r="A254" s="1" t="s">
        <v>36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1</v>
      </c>
      <c r="Q254">
        <v>0</v>
      </c>
      <c r="R254">
        <v>0</v>
      </c>
      <c r="S254">
        <v>0</v>
      </c>
      <c r="T254">
        <v>0</v>
      </c>
      <c r="U254">
        <v>0</v>
      </c>
      <c r="V254">
        <f t="shared" si="0"/>
        <v>0</v>
      </c>
      <c r="W254">
        <f t="shared" si="1"/>
        <v>0</v>
      </c>
      <c r="X254">
        <f t="shared" si="2"/>
        <v>1</v>
      </c>
      <c r="Y254">
        <f t="shared" si="3"/>
        <v>1</v>
      </c>
    </row>
    <row r="255" spans="1:25" x14ac:dyDescent="0.25">
      <c r="A255" s="1" t="s">
        <v>37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1</v>
      </c>
      <c r="Q255">
        <v>0</v>
      </c>
      <c r="R255">
        <v>0</v>
      </c>
      <c r="S255">
        <v>0</v>
      </c>
      <c r="T255">
        <v>0</v>
      </c>
      <c r="U255">
        <v>0</v>
      </c>
      <c r="V255">
        <f t="shared" si="0"/>
        <v>0</v>
      </c>
      <c r="W255">
        <f t="shared" si="1"/>
        <v>0</v>
      </c>
      <c r="X255">
        <f t="shared" si="2"/>
        <v>1</v>
      </c>
      <c r="Y255">
        <f t="shared" si="3"/>
        <v>1</v>
      </c>
    </row>
    <row r="256" spans="1:25" x14ac:dyDescent="0.25">
      <c r="A256" s="1" t="s">
        <v>38</v>
      </c>
      <c r="C256">
        <f t="shared" ref="C256:S256" si="4">SUM(C236:C255)</f>
        <v>23</v>
      </c>
      <c r="D256">
        <f t="shared" si="4"/>
        <v>57</v>
      </c>
      <c r="E256">
        <f>SUM(E236:E255)</f>
        <v>280</v>
      </c>
      <c r="F256">
        <f t="shared" si="4"/>
        <v>823</v>
      </c>
      <c r="G256">
        <f t="shared" si="4"/>
        <v>391</v>
      </c>
      <c r="H256">
        <f t="shared" si="4"/>
        <v>308</v>
      </c>
      <c r="I256">
        <f t="shared" si="4"/>
        <v>923</v>
      </c>
      <c r="J256">
        <f t="shared" si="4"/>
        <v>468</v>
      </c>
      <c r="K256">
        <f t="shared" si="4"/>
        <v>331</v>
      </c>
      <c r="L256">
        <f t="shared" si="4"/>
        <v>213</v>
      </c>
      <c r="M256">
        <f t="shared" si="4"/>
        <v>42</v>
      </c>
      <c r="N256">
        <f t="shared" si="4"/>
        <v>0</v>
      </c>
      <c r="O256">
        <f t="shared" si="4"/>
        <v>0</v>
      </c>
      <c r="P256">
        <f t="shared" si="4"/>
        <v>294</v>
      </c>
      <c r="Q256">
        <f t="shared" si="4"/>
        <v>2</v>
      </c>
      <c r="R256">
        <f t="shared" si="4"/>
        <v>0</v>
      </c>
      <c r="S256">
        <f t="shared" si="4"/>
        <v>3</v>
      </c>
      <c r="T256">
        <v>558</v>
      </c>
      <c r="U256">
        <f>SUM(U236:U255)</f>
        <v>32</v>
      </c>
      <c r="V256">
        <f>SUM(V236:V255)</f>
        <v>450</v>
      </c>
      <c r="W256">
        <f t="shared" si="1"/>
        <v>3859</v>
      </c>
      <c r="X256">
        <f t="shared" si="2"/>
        <v>299</v>
      </c>
      <c r="Y256">
        <f t="shared" si="3"/>
        <v>4748</v>
      </c>
    </row>
    <row r="257" spans="1:25" x14ac:dyDescent="0.25">
      <c r="A257" s="16" t="s">
        <v>39</v>
      </c>
      <c r="C257">
        <v>44</v>
      </c>
      <c r="D257">
        <v>226</v>
      </c>
      <c r="E257">
        <v>75</v>
      </c>
      <c r="F257">
        <v>157</v>
      </c>
      <c r="G257">
        <v>240</v>
      </c>
      <c r="H257">
        <v>84</v>
      </c>
      <c r="I257">
        <v>397</v>
      </c>
      <c r="J257">
        <v>94</v>
      </c>
      <c r="K257">
        <v>94</v>
      </c>
      <c r="L257">
        <v>259</v>
      </c>
      <c r="M257">
        <v>107</v>
      </c>
      <c r="N257">
        <v>24</v>
      </c>
      <c r="O257">
        <v>24</v>
      </c>
      <c r="Q257">
        <v>35</v>
      </c>
      <c r="R257">
        <v>6</v>
      </c>
      <c r="S257">
        <v>79</v>
      </c>
      <c r="T257" t="s">
        <v>82</v>
      </c>
      <c r="U257">
        <v>56</v>
      </c>
    </row>
    <row r="258" spans="1:25" x14ac:dyDescent="0.25">
      <c r="A258" s="21" t="s">
        <v>40</v>
      </c>
      <c r="C258">
        <f>SUM(C236:C249,C253,C255)/C257</f>
        <v>0.45454545454545453</v>
      </c>
      <c r="D258">
        <f t="shared" ref="D258:U258" si="5">SUM(D236:D249,D253,D255)/D257</f>
        <v>0.22566371681415928</v>
      </c>
      <c r="E258">
        <f>SUM(E236:E249,E253,E255)/E257</f>
        <v>3.1866666666666665</v>
      </c>
      <c r="F258">
        <f t="shared" si="5"/>
        <v>4.4904458598726116</v>
      </c>
      <c r="G258">
        <f t="shared" si="5"/>
        <v>1.5</v>
      </c>
      <c r="H258">
        <f t="shared" si="5"/>
        <v>2.6428571428571428</v>
      </c>
      <c r="I258">
        <f t="shared" si="5"/>
        <v>1.8992443324937027</v>
      </c>
      <c r="J258">
        <f t="shared" si="5"/>
        <v>3.5319148936170213</v>
      </c>
      <c r="K258">
        <f t="shared" si="5"/>
        <v>2.9361702127659575</v>
      </c>
      <c r="L258">
        <f t="shared" si="5"/>
        <v>0.72586872586872586</v>
      </c>
      <c r="M258">
        <f t="shared" si="5"/>
        <v>0.31775700934579437</v>
      </c>
      <c r="N258">
        <f t="shared" si="5"/>
        <v>0</v>
      </c>
      <c r="O258">
        <f t="shared" si="5"/>
        <v>0</v>
      </c>
      <c r="P258" t="s">
        <v>82</v>
      </c>
      <c r="Q258">
        <f t="shared" si="5"/>
        <v>2.8571428571428571E-2</v>
      </c>
      <c r="R258">
        <f t="shared" si="5"/>
        <v>0</v>
      </c>
      <c r="S258">
        <f t="shared" si="5"/>
        <v>3.7974683544303799E-2</v>
      </c>
      <c r="T258" t="s">
        <v>82</v>
      </c>
      <c r="U258">
        <f t="shared" si="5"/>
        <v>0.5</v>
      </c>
    </row>
    <row r="259" spans="1:25" x14ac:dyDescent="0.25">
      <c r="A259" s="21" t="s">
        <v>41</v>
      </c>
      <c r="C259">
        <f t="shared" ref="C259:U259" si="6">SUM(C250:C252,C254)/C257</f>
        <v>6.8181818181818177E-2</v>
      </c>
      <c r="D259">
        <f t="shared" si="6"/>
        <v>2.6548672566371681E-2</v>
      </c>
      <c r="E259">
        <f>SUM(E250:E252,E254)/E257</f>
        <v>0.54666666666666663</v>
      </c>
      <c r="F259">
        <f t="shared" si="6"/>
        <v>0.75159235668789814</v>
      </c>
      <c r="G259">
        <f t="shared" si="6"/>
        <v>0.12916666666666668</v>
      </c>
      <c r="H259">
        <f t="shared" si="6"/>
        <v>1.0238095238095237</v>
      </c>
      <c r="I259">
        <f t="shared" si="6"/>
        <v>0.4256926952141058</v>
      </c>
      <c r="J259">
        <f t="shared" si="6"/>
        <v>1.446808510638298</v>
      </c>
      <c r="K259">
        <f t="shared" si="6"/>
        <v>0.58510638297872342</v>
      </c>
      <c r="L259">
        <f t="shared" si="6"/>
        <v>9.6525096525096526E-2</v>
      </c>
      <c r="M259">
        <f t="shared" si="6"/>
        <v>7.476635514018691E-2</v>
      </c>
      <c r="N259">
        <f t="shared" si="6"/>
        <v>0</v>
      </c>
      <c r="O259">
        <f t="shared" si="6"/>
        <v>0</v>
      </c>
      <c r="P259" t="s">
        <v>82</v>
      </c>
      <c r="Q259">
        <f t="shared" si="6"/>
        <v>2.8571428571428571E-2</v>
      </c>
      <c r="R259">
        <f t="shared" si="6"/>
        <v>0</v>
      </c>
      <c r="S259">
        <f t="shared" si="6"/>
        <v>0</v>
      </c>
      <c r="T259" t="s">
        <v>82</v>
      </c>
      <c r="U259">
        <f t="shared" si="6"/>
        <v>7.1428571428571425E-2</v>
      </c>
    </row>
    <row r="260" spans="1:25" x14ac:dyDescent="0.25">
      <c r="A260" s="2"/>
    </row>
    <row r="261" spans="1:25" x14ac:dyDescent="0.25">
      <c r="A261" s="2"/>
      <c r="C261" s="1" t="s">
        <v>1</v>
      </c>
      <c r="D261" s="1" t="s">
        <v>2</v>
      </c>
      <c r="E261" s="1" t="s">
        <v>86</v>
      </c>
      <c r="F261" s="1" t="s">
        <v>3</v>
      </c>
      <c r="G261" s="1" t="s">
        <v>4</v>
      </c>
      <c r="H261" s="1" t="s">
        <v>5</v>
      </c>
      <c r="I261" s="1" t="s">
        <v>6</v>
      </c>
      <c r="J261" s="1" t="s">
        <v>7</v>
      </c>
      <c r="K261" s="1" t="s">
        <v>8</v>
      </c>
      <c r="L261" s="1" t="s">
        <v>9</v>
      </c>
      <c r="M261" s="1" t="s">
        <v>10</v>
      </c>
      <c r="N261" s="1" t="s">
        <v>11</v>
      </c>
      <c r="O261" s="1" t="s">
        <v>12</v>
      </c>
      <c r="P261" s="1" t="s">
        <v>13</v>
      </c>
      <c r="Q261" s="1" t="s">
        <v>14</v>
      </c>
      <c r="R261" s="1" t="s">
        <v>15</v>
      </c>
      <c r="S261" s="1" t="s">
        <v>16</v>
      </c>
      <c r="T261" s="1" t="s">
        <v>17</v>
      </c>
      <c r="U261" s="1" t="s">
        <v>18</v>
      </c>
      <c r="V261" s="1" t="s">
        <v>19</v>
      </c>
      <c r="W261" s="1" t="s">
        <v>64</v>
      </c>
      <c r="X261" s="1" t="s">
        <v>65</v>
      </c>
      <c r="Y261" s="1" t="s">
        <v>66</v>
      </c>
    </row>
    <row r="262" spans="1:25" x14ac:dyDescent="0.25">
      <c r="A262" s="2" t="s">
        <v>67</v>
      </c>
      <c r="C262" s="6">
        <f t="shared" ref="C262:Y262" si="7">SUM(C236:C239)+SUM(C247:C249)</f>
        <v>4</v>
      </c>
      <c r="D262" s="6">
        <f t="shared" si="7"/>
        <v>4</v>
      </c>
      <c r="E262" s="6">
        <f>SUM(E236:E239)+SUM(E247:E249)</f>
        <v>35</v>
      </c>
      <c r="F262" s="6">
        <f t="shared" si="7"/>
        <v>107</v>
      </c>
      <c r="G262" s="6">
        <f t="shared" si="7"/>
        <v>38</v>
      </c>
      <c r="H262" s="6">
        <f t="shared" si="7"/>
        <v>31</v>
      </c>
      <c r="I262" s="6">
        <f t="shared" si="7"/>
        <v>109</v>
      </c>
      <c r="J262" s="6">
        <f t="shared" si="7"/>
        <v>71</v>
      </c>
      <c r="K262" s="6">
        <f t="shared" si="7"/>
        <v>50</v>
      </c>
      <c r="L262" s="6">
        <f t="shared" si="7"/>
        <v>20</v>
      </c>
      <c r="M262" s="6">
        <f t="shared" si="7"/>
        <v>6</v>
      </c>
      <c r="N262" s="6">
        <f t="shared" si="7"/>
        <v>0</v>
      </c>
      <c r="O262" s="6">
        <f t="shared" si="7"/>
        <v>0</v>
      </c>
      <c r="P262" s="6">
        <f t="shared" si="7"/>
        <v>33</v>
      </c>
      <c r="Q262" s="6">
        <f t="shared" si="7"/>
        <v>0</v>
      </c>
      <c r="R262" s="6">
        <f t="shared" si="7"/>
        <v>0</v>
      </c>
      <c r="S262" s="6">
        <f t="shared" si="7"/>
        <v>1</v>
      </c>
      <c r="T262" s="6">
        <f t="shared" si="7"/>
        <v>63</v>
      </c>
      <c r="U262" s="6">
        <f t="shared" si="7"/>
        <v>1</v>
      </c>
      <c r="V262" s="6">
        <f t="shared" si="7"/>
        <v>64</v>
      </c>
      <c r="W262" s="6">
        <f t="shared" si="7"/>
        <v>475</v>
      </c>
      <c r="X262" s="6">
        <f t="shared" si="7"/>
        <v>34</v>
      </c>
      <c r="Y262" s="6">
        <f t="shared" si="7"/>
        <v>573</v>
      </c>
    </row>
    <row r="263" spans="1:25" x14ac:dyDescent="0.25">
      <c r="A263" s="2" t="s">
        <v>68</v>
      </c>
      <c r="C263">
        <f t="shared" ref="C263:U263" si="8">SUM(C240:C241)+SUM(C243+C246)</f>
        <v>0</v>
      </c>
      <c r="D263">
        <f t="shared" si="8"/>
        <v>14</v>
      </c>
      <c r="E263">
        <f>SUM(E240:E241)+SUM(E243+E246)</f>
        <v>10</v>
      </c>
      <c r="F263">
        <f t="shared" si="8"/>
        <v>36</v>
      </c>
      <c r="G263">
        <f t="shared" si="8"/>
        <v>10</v>
      </c>
      <c r="H263">
        <f t="shared" si="8"/>
        <v>11</v>
      </c>
      <c r="I263">
        <f t="shared" si="8"/>
        <v>71</v>
      </c>
      <c r="J263">
        <f t="shared" si="8"/>
        <v>11</v>
      </c>
      <c r="K263">
        <f t="shared" si="8"/>
        <v>26</v>
      </c>
      <c r="L263">
        <f t="shared" si="8"/>
        <v>18</v>
      </c>
      <c r="M263">
        <f t="shared" si="8"/>
        <v>0</v>
      </c>
      <c r="N263">
        <f t="shared" si="8"/>
        <v>0</v>
      </c>
      <c r="O263">
        <f t="shared" si="8"/>
        <v>0</v>
      </c>
      <c r="P263">
        <f t="shared" si="8"/>
        <v>3</v>
      </c>
      <c r="Q263">
        <f t="shared" si="8"/>
        <v>1</v>
      </c>
      <c r="R263">
        <f t="shared" si="8"/>
        <v>0</v>
      </c>
      <c r="S263">
        <f t="shared" si="8"/>
        <v>0</v>
      </c>
      <c r="T263">
        <f t="shared" si="8"/>
        <v>12</v>
      </c>
      <c r="U263">
        <f t="shared" si="8"/>
        <v>1</v>
      </c>
      <c r="V263">
        <f t="shared" ref="V263:Y263" si="9">SUM(V240:V241)+SUM(V243+V246)</f>
        <v>13</v>
      </c>
      <c r="W263">
        <f t="shared" si="9"/>
        <v>207</v>
      </c>
      <c r="X263">
        <f t="shared" si="9"/>
        <v>4</v>
      </c>
      <c r="Y263">
        <f t="shared" si="9"/>
        <v>224</v>
      </c>
    </row>
    <row r="264" spans="1:25" x14ac:dyDescent="0.25">
      <c r="A264" s="2" t="s">
        <v>69</v>
      </c>
      <c r="C264">
        <f t="shared" ref="C264:U264" si="10">SUM(C250+C251+C254)</f>
        <v>3</v>
      </c>
      <c r="D264">
        <f t="shared" si="10"/>
        <v>6</v>
      </c>
      <c r="E264">
        <f>SUM(E250+E251+E254)</f>
        <v>41</v>
      </c>
      <c r="F264">
        <f t="shared" si="10"/>
        <v>113</v>
      </c>
      <c r="G264">
        <f t="shared" si="10"/>
        <v>28</v>
      </c>
      <c r="H264">
        <f t="shared" si="10"/>
        <v>86</v>
      </c>
      <c r="I264">
        <f t="shared" si="10"/>
        <v>168</v>
      </c>
      <c r="J264">
        <f t="shared" si="10"/>
        <v>131</v>
      </c>
      <c r="K264">
        <f t="shared" si="10"/>
        <v>55</v>
      </c>
      <c r="L264">
        <f t="shared" si="10"/>
        <v>25</v>
      </c>
      <c r="M264">
        <f t="shared" si="10"/>
        <v>6</v>
      </c>
      <c r="N264">
        <f t="shared" si="10"/>
        <v>0</v>
      </c>
      <c r="O264">
        <f t="shared" si="10"/>
        <v>0</v>
      </c>
      <c r="P264">
        <f t="shared" si="10"/>
        <v>7</v>
      </c>
      <c r="Q264">
        <f t="shared" si="10"/>
        <v>1</v>
      </c>
      <c r="R264">
        <f t="shared" si="10"/>
        <v>0</v>
      </c>
      <c r="S264">
        <f t="shared" si="10"/>
        <v>0</v>
      </c>
      <c r="T264">
        <f t="shared" si="10"/>
        <v>13</v>
      </c>
      <c r="U264">
        <f t="shared" si="10"/>
        <v>4</v>
      </c>
      <c r="V264">
        <f t="shared" ref="V264:Y264" si="11">SUM(V250+V251+V254)</f>
        <v>17</v>
      </c>
      <c r="W264">
        <f t="shared" si="11"/>
        <v>662</v>
      </c>
      <c r="X264">
        <f t="shared" si="11"/>
        <v>8</v>
      </c>
      <c r="Y264">
        <f t="shared" si="11"/>
        <v>687</v>
      </c>
    </row>
    <row r="265" spans="1:25" x14ac:dyDescent="0.25">
      <c r="A265" s="2" t="s">
        <v>70</v>
      </c>
      <c r="C265">
        <f t="shared" ref="C265:Y265" si="12">SUM(C263)/(C263+C262)*100</f>
        <v>0</v>
      </c>
      <c r="D265">
        <f t="shared" si="12"/>
        <v>77.777777777777786</v>
      </c>
      <c r="E265">
        <f>SUM(E263)/(E263+E262)*100</f>
        <v>22.222222222222221</v>
      </c>
      <c r="F265">
        <f t="shared" si="12"/>
        <v>25.174825174825177</v>
      </c>
      <c r="G265">
        <f t="shared" si="12"/>
        <v>20.833333333333336</v>
      </c>
      <c r="H265">
        <f t="shared" si="12"/>
        <v>26.190476190476193</v>
      </c>
      <c r="I265">
        <f t="shared" si="12"/>
        <v>39.444444444444443</v>
      </c>
      <c r="J265">
        <f t="shared" si="12"/>
        <v>13.414634146341465</v>
      </c>
      <c r="K265">
        <f t="shared" si="12"/>
        <v>34.210526315789473</v>
      </c>
      <c r="L265">
        <f t="shared" si="12"/>
        <v>47.368421052631575</v>
      </c>
      <c r="M265">
        <f t="shared" si="12"/>
        <v>0</v>
      </c>
      <c r="N265" t="e">
        <f t="shared" si="12"/>
        <v>#DIV/0!</v>
      </c>
      <c r="O265" t="e">
        <f t="shared" si="12"/>
        <v>#DIV/0!</v>
      </c>
      <c r="P265">
        <f t="shared" si="12"/>
        <v>8.3333333333333321</v>
      </c>
      <c r="Q265">
        <f t="shared" si="12"/>
        <v>100</v>
      </c>
      <c r="R265" t="e">
        <f t="shared" si="12"/>
        <v>#DIV/0!</v>
      </c>
      <c r="S265">
        <f t="shared" si="12"/>
        <v>0</v>
      </c>
      <c r="T265">
        <f t="shared" si="12"/>
        <v>16</v>
      </c>
      <c r="U265">
        <f t="shared" si="12"/>
        <v>50</v>
      </c>
      <c r="V265">
        <f t="shared" si="12"/>
        <v>16.883116883116884</v>
      </c>
      <c r="W265">
        <f t="shared" si="12"/>
        <v>30.351906158357771</v>
      </c>
      <c r="X265">
        <f t="shared" si="12"/>
        <v>10.526315789473683</v>
      </c>
      <c r="Y265">
        <f t="shared" si="12"/>
        <v>28.105395232120451</v>
      </c>
    </row>
    <row r="266" spans="1:25" x14ac:dyDescent="0.25">
      <c r="A266" s="2" t="s">
        <v>71</v>
      </c>
      <c r="C266">
        <f t="shared" ref="C266:Y266" si="13">SUM(C264)/(C262+C264)*100</f>
        <v>42.857142857142854</v>
      </c>
      <c r="D266">
        <f t="shared" si="13"/>
        <v>60</v>
      </c>
      <c r="E266">
        <f>SUM(E264)/(E262+E264)*100</f>
        <v>53.94736842105263</v>
      </c>
      <c r="F266">
        <f t="shared" si="13"/>
        <v>51.363636363636367</v>
      </c>
      <c r="G266">
        <f t="shared" si="13"/>
        <v>42.424242424242422</v>
      </c>
      <c r="H266">
        <f t="shared" si="13"/>
        <v>73.504273504273513</v>
      </c>
      <c r="I266">
        <f t="shared" si="13"/>
        <v>60.649819494584833</v>
      </c>
      <c r="J266">
        <f t="shared" si="13"/>
        <v>64.851485148514854</v>
      </c>
      <c r="K266">
        <f t="shared" si="13"/>
        <v>52.380952380952387</v>
      </c>
      <c r="L266">
        <f t="shared" si="13"/>
        <v>55.555555555555557</v>
      </c>
      <c r="M266">
        <f t="shared" si="13"/>
        <v>50</v>
      </c>
      <c r="N266" t="e">
        <f t="shared" si="13"/>
        <v>#DIV/0!</v>
      </c>
      <c r="O266" t="e">
        <f t="shared" si="13"/>
        <v>#DIV/0!</v>
      </c>
      <c r="P266">
        <f t="shared" si="13"/>
        <v>17.5</v>
      </c>
      <c r="Q266">
        <f t="shared" si="13"/>
        <v>100</v>
      </c>
      <c r="R266" t="e">
        <f t="shared" si="13"/>
        <v>#DIV/0!</v>
      </c>
      <c r="S266">
        <f t="shared" si="13"/>
        <v>0</v>
      </c>
      <c r="T266">
        <f t="shared" si="13"/>
        <v>17.105263157894736</v>
      </c>
      <c r="U266">
        <f t="shared" si="13"/>
        <v>80</v>
      </c>
      <c r="V266">
        <f t="shared" si="13"/>
        <v>20.987654320987652</v>
      </c>
      <c r="W266">
        <f t="shared" si="13"/>
        <v>58.22339489885664</v>
      </c>
      <c r="X266">
        <f t="shared" si="13"/>
        <v>19.047619047619047</v>
      </c>
      <c r="Y266">
        <f t="shared" si="13"/>
        <v>54.523809523809518</v>
      </c>
    </row>
    <row r="267" spans="1:25" x14ac:dyDescent="0.25">
      <c r="A267" s="2" t="s">
        <v>96</v>
      </c>
      <c r="C267">
        <f t="shared" ref="C267:U267" si="14">SUM(C262+C263+C242+C244+C245)/(C262+C263+C264+C242+C244+C245)*100</f>
        <v>57.142857142857139</v>
      </c>
      <c r="D267">
        <f t="shared" si="14"/>
        <v>75</v>
      </c>
      <c r="E267">
        <f>SUM(E262+E263+E242+E244+E245)/(E262+E263+E264+E242+E244+E245)*100</f>
        <v>54.444444444444443</v>
      </c>
      <c r="F267">
        <f t="shared" si="14"/>
        <v>57.034220532319388</v>
      </c>
      <c r="G267">
        <f t="shared" si="14"/>
        <v>64.102564102564102</v>
      </c>
      <c r="H267">
        <f t="shared" si="14"/>
        <v>32.8125</v>
      </c>
      <c r="I267">
        <f t="shared" si="14"/>
        <v>52.941176470588239</v>
      </c>
      <c r="J267">
        <f t="shared" si="14"/>
        <v>38.497652582159624</v>
      </c>
      <c r="K267">
        <f t="shared" si="14"/>
        <v>58.015267175572518</v>
      </c>
      <c r="L267">
        <f t="shared" si="14"/>
        <v>60.317460317460316</v>
      </c>
      <c r="M267">
        <f t="shared" si="14"/>
        <v>50</v>
      </c>
      <c r="N267" t="e">
        <f t="shared" si="14"/>
        <v>#DIV/0!</v>
      </c>
      <c r="O267" t="e">
        <f t="shared" si="14"/>
        <v>#DIV/0!</v>
      </c>
      <c r="P267">
        <f t="shared" si="14"/>
        <v>83.720930232558146</v>
      </c>
      <c r="Q267">
        <f t="shared" si="14"/>
        <v>50</v>
      </c>
      <c r="R267" t="e">
        <f t="shared" si="14"/>
        <v>#DIV/0!</v>
      </c>
      <c r="S267">
        <f t="shared" si="14"/>
        <v>100</v>
      </c>
      <c r="T267">
        <f t="shared" si="14"/>
        <v>85.227272727272734</v>
      </c>
      <c r="U267">
        <f t="shared" si="14"/>
        <v>33.333333333333329</v>
      </c>
      <c r="V267">
        <f t="shared" ref="V267:Y267" si="15">SUM(V262+V263+V242+V244+V245)/(V262+V263+V264+V242+V244+V245)*100</f>
        <v>81.914893617021278</v>
      </c>
      <c r="W267">
        <f t="shared" si="15"/>
        <v>51.537335285505122</v>
      </c>
      <c r="X267">
        <f t="shared" si="15"/>
        <v>82.608695652173907</v>
      </c>
      <c r="Y267">
        <f t="shared" si="15"/>
        <v>54.382470119521912</v>
      </c>
    </row>
    <row r="268" spans="1:25" x14ac:dyDescent="0.25">
      <c r="A268" s="2" t="s">
        <v>74</v>
      </c>
      <c r="C268" s="8">
        <f t="shared" ref="C268:U268" si="16">SUM(C246+C243)/(C263+C262)*100</f>
        <v>0</v>
      </c>
      <c r="D268" s="8">
        <f t="shared" si="16"/>
        <v>16.666666666666664</v>
      </c>
      <c r="E268" s="8">
        <f>SUM(E246+E243)/(E263+E262)*100</f>
        <v>17.777777777777779</v>
      </c>
      <c r="F268" s="8">
        <f t="shared" si="16"/>
        <v>15.384615384615385</v>
      </c>
      <c r="G268" s="8">
        <f t="shared" si="16"/>
        <v>18.75</v>
      </c>
      <c r="H268" s="8">
        <f t="shared" si="16"/>
        <v>14.285714285714285</v>
      </c>
      <c r="I268" s="8">
        <f t="shared" si="16"/>
        <v>32.222222222222221</v>
      </c>
      <c r="J268" s="8">
        <f t="shared" si="16"/>
        <v>9.7560975609756095</v>
      </c>
      <c r="K268" s="8">
        <f t="shared" si="16"/>
        <v>10.526315789473683</v>
      </c>
      <c r="L268" s="8">
        <f t="shared" si="16"/>
        <v>31.578947368421051</v>
      </c>
      <c r="M268" s="8">
        <f t="shared" si="16"/>
        <v>0</v>
      </c>
      <c r="N268" t="e">
        <f t="shared" si="16"/>
        <v>#DIV/0!</v>
      </c>
      <c r="O268" t="e">
        <f t="shared" si="16"/>
        <v>#DIV/0!</v>
      </c>
      <c r="P268">
        <f t="shared" si="16"/>
        <v>0</v>
      </c>
      <c r="Q268">
        <f t="shared" si="16"/>
        <v>0</v>
      </c>
      <c r="R268" t="e">
        <f t="shared" si="16"/>
        <v>#DIV/0!</v>
      </c>
      <c r="S268">
        <f t="shared" si="16"/>
        <v>0</v>
      </c>
      <c r="T268">
        <f t="shared" si="16"/>
        <v>16</v>
      </c>
      <c r="U268">
        <f t="shared" si="16"/>
        <v>50</v>
      </c>
      <c r="V268">
        <f t="shared" ref="V268:Y268" si="17">SUM(V246+V243)/(V263+V262)*100</f>
        <v>16.883116883116884</v>
      </c>
      <c r="W268">
        <f t="shared" si="17"/>
        <v>19.648093841642229</v>
      </c>
      <c r="X268">
        <f t="shared" si="17"/>
        <v>0</v>
      </c>
      <c r="Y268">
        <f t="shared" si="17"/>
        <v>18.444165621079048</v>
      </c>
    </row>
    <row r="269" spans="1:25" x14ac:dyDescent="0.25">
      <c r="A269" s="2"/>
    </row>
    <row r="270" spans="1:25" x14ac:dyDescent="0.25">
      <c r="A270" s="5" t="s">
        <v>63</v>
      </c>
      <c r="C270" s="1" t="s">
        <v>1</v>
      </c>
      <c r="D270" s="1" t="s">
        <v>2</v>
      </c>
      <c r="E270" s="1" t="s">
        <v>86</v>
      </c>
      <c r="F270" s="1" t="s">
        <v>3</v>
      </c>
      <c r="G270" s="1" t="s">
        <v>4</v>
      </c>
      <c r="H270" s="1" t="s">
        <v>5</v>
      </c>
      <c r="I270" s="1" t="s">
        <v>6</v>
      </c>
      <c r="J270" s="1" t="s">
        <v>7</v>
      </c>
      <c r="K270" s="1" t="s">
        <v>8</v>
      </c>
      <c r="L270" s="1" t="s">
        <v>9</v>
      </c>
      <c r="M270" s="1" t="s">
        <v>10</v>
      </c>
      <c r="N270" s="1" t="s">
        <v>11</v>
      </c>
      <c r="O270" s="1" t="s">
        <v>12</v>
      </c>
      <c r="P270" s="1" t="s">
        <v>13</v>
      </c>
      <c r="Q270" s="1" t="s">
        <v>14</v>
      </c>
      <c r="R270" s="1" t="s">
        <v>15</v>
      </c>
      <c r="S270" s="1" t="s">
        <v>16</v>
      </c>
      <c r="T270" s="1" t="s">
        <v>17</v>
      </c>
      <c r="U270" s="1" t="s">
        <v>18</v>
      </c>
      <c r="V270" s="1" t="s">
        <v>19</v>
      </c>
      <c r="W270" s="1" t="s">
        <v>64</v>
      </c>
      <c r="X270" s="1" t="s">
        <v>65</v>
      </c>
      <c r="Y270" s="1" t="s">
        <v>66</v>
      </c>
    </row>
    <row r="271" spans="1:25" x14ac:dyDescent="0.25">
      <c r="A271" s="1" t="s">
        <v>42</v>
      </c>
      <c r="C271" s="4">
        <f t="shared" ref="C271:C290" si="18">(C236/$C$256)</f>
        <v>4.3478260869565216E-2</v>
      </c>
      <c r="D271" s="4">
        <f t="shared" ref="D271:D290" si="19">(D236/$D$256)</f>
        <v>1.7543859649122806E-2</v>
      </c>
      <c r="E271" s="4">
        <f t="shared" ref="E271:E290" si="20">(E236/$E$256)</f>
        <v>3.5714285714285712E-2</v>
      </c>
      <c r="F271" s="4">
        <f t="shared" ref="F271:F290" si="21">(F236/$F$256)</f>
        <v>4.7387606318347507E-2</v>
      </c>
      <c r="G271" s="4">
        <f t="shared" ref="G271:G290" si="22">(G236/$G$256)</f>
        <v>2.0460358056265986E-2</v>
      </c>
      <c r="H271" s="4">
        <f t="shared" ref="H271:H290" si="23">(H236/$H$256)</f>
        <v>1.948051948051948E-2</v>
      </c>
      <c r="I271" s="4">
        <f t="shared" ref="I271:I290" si="24">(I236/$I$256)</f>
        <v>2.7085590465872156E-2</v>
      </c>
      <c r="J271" s="4">
        <f t="shared" ref="J271:J290" si="25">(J236/$J$256)</f>
        <v>5.3418803418803416E-2</v>
      </c>
      <c r="K271" s="4">
        <f t="shared" ref="K271:K290" si="26">(K236/$K$256)</f>
        <v>4.2296072507552872E-2</v>
      </c>
      <c r="L271" s="4">
        <f t="shared" ref="L271:L290" si="27">(L236/$L$256)</f>
        <v>1.8779342723004695E-2</v>
      </c>
      <c r="M271" s="4">
        <f t="shared" ref="M271:M290" si="28">(M236/$M$256)</f>
        <v>2.3809523809523808E-2</v>
      </c>
      <c r="N271" s="4" t="e">
        <f t="shared" ref="N271:N290" si="29">(N236/$N$256)</f>
        <v>#DIV/0!</v>
      </c>
      <c r="O271" s="4" t="e">
        <f t="shared" ref="O271:O290" si="30">(O236/$O$256)</f>
        <v>#DIV/0!</v>
      </c>
      <c r="P271" s="4">
        <f t="shared" ref="P271:P290" si="31">(P236/$P$256)</f>
        <v>2.3809523809523808E-2</v>
      </c>
      <c r="Q271" s="4">
        <f t="shared" ref="Q271:Q290" si="32">(Q236/$Q$256)</f>
        <v>0</v>
      </c>
      <c r="R271" s="4" t="e">
        <f t="shared" ref="R271:R290" si="33">(R236/$R$256)</f>
        <v>#DIV/0!</v>
      </c>
      <c r="S271" s="4">
        <f t="shared" ref="S271:S290" si="34">(S236/$S$256)</f>
        <v>0.33333333333333331</v>
      </c>
      <c r="T271" s="3">
        <f t="shared" ref="T271:T290" si="35">(T236/$T$256)</f>
        <v>1.0752688172043012E-2</v>
      </c>
      <c r="U271" s="3">
        <f t="shared" ref="U271:U290" si="36">(U236/$U$256)</f>
        <v>0</v>
      </c>
      <c r="V271" s="4">
        <f t="shared" ref="V271:V290" si="37">(V236/$V$256)</f>
        <v>1.3333333333333334E-2</v>
      </c>
      <c r="W271" s="4">
        <f t="shared" ref="W271:W290" si="38">(W236/$W$256)</f>
        <v>3.4724021767297227E-2</v>
      </c>
      <c r="X271" s="4">
        <f t="shared" ref="X271:X290" si="39">(X236/$X$256)</f>
        <v>2.6755852842809364E-2</v>
      </c>
      <c r="Y271" s="4">
        <f t="shared" ref="Y271:Y290" si="40">(Y236/$Y$256)</f>
        <v>3.1171019376579612E-2</v>
      </c>
    </row>
    <row r="272" spans="1:25" x14ac:dyDescent="0.25">
      <c r="A272" s="1" t="s">
        <v>43</v>
      </c>
      <c r="C272" s="4">
        <f t="shared" si="18"/>
        <v>0</v>
      </c>
      <c r="D272" s="4">
        <f t="shared" si="19"/>
        <v>1.7543859649122806E-2</v>
      </c>
      <c r="E272" s="4">
        <f t="shared" si="20"/>
        <v>0.05</v>
      </c>
      <c r="F272" s="4">
        <f t="shared" si="21"/>
        <v>4.25273390036452E-2</v>
      </c>
      <c r="G272" s="4">
        <f t="shared" si="22"/>
        <v>5.6265984654731455E-2</v>
      </c>
      <c r="H272" s="4">
        <f t="shared" si="23"/>
        <v>3.896103896103896E-2</v>
      </c>
      <c r="I272" s="4">
        <f t="shared" si="24"/>
        <v>4.9837486457204767E-2</v>
      </c>
      <c r="J272" s="4">
        <f t="shared" si="25"/>
        <v>6.1965811965811968E-2</v>
      </c>
      <c r="K272" s="4">
        <f t="shared" si="26"/>
        <v>3.9274924471299093E-2</v>
      </c>
      <c r="L272" s="4">
        <f t="shared" si="27"/>
        <v>7.0422535211267609E-2</v>
      </c>
      <c r="M272" s="4">
        <f t="shared" si="28"/>
        <v>7.1428571428571425E-2</v>
      </c>
      <c r="N272" s="4" t="e">
        <f t="shared" si="29"/>
        <v>#DIV/0!</v>
      </c>
      <c r="O272" s="4" t="e">
        <f t="shared" si="30"/>
        <v>#DIV/0!</v>
      </c>
      <c r="P272" s="4">
        <f t="shared" si="31"/>
        <v>1.3605442176870748E-2</v>
      </c>
      <c r="Q272" s="4">
        <f t="shared" si="32"/>
        <v>0</v>
      </c>
      <c r="R272" s="4" t="e">
        <f t="shared" si="33"/>
        <v>#DIV/0!</v>
      </c>
      <c r="S272" s="4">
        <f t="shared" si="34"/>
        <v>0</v>
      </c>
      <c r="T272" s="3">
        <f t="shared" si="35"/>
        <v>6.2724014336917558E-2</v>
      </c>
      <c r="U272" s="3">
        <f t="shared" si="36"/>
        <v>3.125E-2</v>
      </c>
      <c r="V272" s="4">
        <f t="shared" si="37"/>
        <v>0.08</v>
      </c>
      <c r="W272" s="4">
        <f t="shared" si="38"/>
        <v>4.9235553252137861E-2</v>
      </c>
      <c r="X272" s="4">
        <f t="shared" si="39"/>
        <v>1.3377926421404682E-2</v>
      </c>
      <c r="Y272" s="4">
        <f t="shared" si="40"/>
        <v>4.8441449031171022E-2</v>
      </c>
    </row>
    <row r="273" spans="1:25" x14ac:dyDescent="0.25">
      <c r="A273" s="1" t="s">
        <v>44</v>
      </c>
      <c r="C273" s="4">
        <f t="shared" si="18"/>
        <v>0.13043478260869565</v>
      </c>
      <c r="D273" s="4">
        <f t="shared" si="19"/>
        <v>0</v>
      </c>
      <c r="E273" s="4">
        <f t="shared" si="20"/>
        <v>3.5714285714285713E-3</v>
      </c>
      <c r="F273" s="4">
        <f t="shared" si="21"/>
        <v>8.5054678007290396E-3</v>
      </c>
      <c r="G273" s="4">
        <f t="shared" si="22"/>
        <v>2.5575447570332483E-3</v>
      </c>
      <c r="H273" s="4">
        <f t="shared" si="23"/>
        <v>6.4935064935064939E-3</v>
      </c>
      <c r="I273" s="4">
        <f t="shared" si="24"/>
        <v>7.5839653304442039E-3</v>
      </c>
      <c r="J273" s="4">
        <f t="shared" si="25"/>
        <v>8.5470085470085479E-3</v>
      </c>
      <c r="K273" s="4">
        <f t="shared" si="26"/>
        <v>0</v>
      </c>
      <c r="L273" s="4">
        <f t="shared" si="27"/>
        <v>0</v>
      </c>
      <c r="M273" s="4">
        <f t="shared" si="28"/>
        <v>0</v>
      </c>
      <c r="N273" s="4" t="e">
        <f t="shared" si="29"/>
        <v>#DIV/0!</v>
      </c>
      <c r="O273" s="4" t="e">
        <f t="shared" si="30"/>
        <v>#DIV/0!</v>
      </c>
      <c r="P273" s="4">
        <f t="shared" si="31"/>
        <v>0</v>
      </c>
      <c r="Q273" s="4">
        <f t="shared" si="32"/>
        <v>0</v>
      </c>
      <c r="R273" s="4" t="e">
        <f t="shared" si="33"/>
        <v>#DIV/0!</v>
      </c>
      <c r="S273" s="4">
        <f t="shared" si="34"/>
        <v>0</v>
      </c>
      <c r="T273" s="3">
        <f t="shared" si="35"/>
        <v>5.3763440860215058E-3</v>
      </c>
      <c r="U273" s="3">
        <f t="shared" si="36"/>
        <v>0</v>
      </c>
      <c r="V273" s="4">
        <f t="shared" si="37"/>
        <v>6.6666666666666671E-3</v>
      </c>
      <c r="W273" s="4">
        <f t="shared" si="38"/>
        <v>6.4783622700181395E-3</v>
      </c>
      <c r="X273" s="4">
        <f t="shared" si="39"/>
        <v>0</v>
      </c>
      <c r="Y273" s="4">
        <f t="shared" si="40"/>
        <v>5.8972198820556026E-3</v>
      </c>
    </row>
    <row r="274" spans="1:25" x14ac:dyDescent="0.25">
      <c r="A274" s="1" t="s">
        <v>45</v>
      </c>
      <c r="C274" s="4">
        <f t="shared" si="18"/>
        <v>0</v>
      </c>
      <c r="D274" s="4">
        <f t="shared" si="19"/>
        <v>3.5087719298245612E-2</v>
      </c>
      <c r="E274" s="4">
        <f t="shared" si="20"/>
        <v>2.8571428571428571E-2</v>
      </c>
      <c r="F274" s="4">
        <f t="shared" si="21"/>
        <v>2.7946537059538274E-2</v>
      </c>
      <c r="G274" s="4">
        <f t="shared" si="22"/>
        <v>1.7902813299232736E-2</v>
      </c>
      <c r="H274" s="4">
        <f t="shared" si="23"/>
        <v>3.2467532467532464E-2</v>
      </c>
      <c r="I274" s="4">
        <f t="shared" si="24"/>
        <v>2.0585048754062838E-2</v>
      </c>
      <c r="J274" s="4">
        <f t="shared" si="25"/>
        <v>2.3504273504273504E-2</v>
      </c>
      <c r="K274" s="4">
        <f t="shared" si="26"/>
        <v>6.6465256797583083E-2</v>
      </c>
      <c r="L274" s="4">
        <f t="shared" si="27"/>
        <v>4.6948356807511738E-3</v>
      </c>
      <c r="M274" s="4">
        <f t="shared" si="28"/>
        <v>4.7619047619047616E-2</v>
      </c>
      <c r="N274" s="4" t="e">
        <f t="shared" si="29"/>
        <v>#DIV/0!</v>
      </c>
      <c r="O274" s="4" t="e">
        <f t="shared" si="30"/>
        <v>#DIV/0!</v>
      </c>
      <c r="P274" s="4">
        <f t="shared" si="31"/>
        <v>7.1428571428571425E-2</v>
      </c>
      <c r="Q274" s="4">
        <f t="shared" si="32"/>
        <v>0</v>
      </c>
      <c r="R274" s="4" t="e">
        <f t="shared" si="33"/>
        <v>#DIV/0!</v>
      </c>
      <c r="S274" s="4">
        <f t="shared" si="34"/>
        <v>0</v>
      </c>
      <c r="T274" s="3">
        <f t="shared" si="35"/>
        <v>2.6881720430107527E-2</v>
      </c>
      <c r="U274" s="3">
        <f t="shared" si="36"/>
        <v>0</v>
      </c>
      <c r="V274" s="4">
        <f t="shared" si="37"/>
        <v>3.3333333333333333E-2</v>
      </c>
      <c r="W274" s="4">
        <f t="shared" si="38"/>
        <v>2.7209121534076185E-2</v>
      </c>
      <c r="X274" s="4">
        <f t="shared" si="39"/>
        <v>7.0234113712374577E-2</v>
      </c>
      <c r="Y274" s="4">
        <f t="shared" si="40"/>
        <v>2.9696714406065711E-2</v>
      </c>
    </row>
    <row r="275" spans="1:25" x14ac:dyDescent="0.25">
      <c r="A275" s="1" t="s">
        <v>46</v>
      </c>
      <c r="C275" s="4">
        <f t="shared" si="18"/>
        <v>0</v>
      </c>
      <c r="D275" s="4">
        <f t="shared" si="19"/>
        <v>0.12280701754385964</v>
      </c>
      <c r="E275" s="4">
        <f t="shared" si="20"/>
        <v>3.5714285714285713E-3</v>
      </c>
      <c r="F275" s="4">
        <f t="shared" si="21"/>
        <v>1.3365735115431349E-2</v>
      </c>
      <c r="G275" s="4">
        <f t="shared" si="22"/>
        <v>2.5575447570332483E-3</v>
      </c>
      <c r="H275" s="4">
        <f t="shared" si="23"/>
        <v>1.6233766233766232E-2</v>
      </c>
      <c r="I275" s="4">
        <f t="shared" si="24"/>
        <v>8.6673889490790895E-3</v>
      </c>
      <c r="J275" s="4">
        <f t="shared" si="25"/>
        <v>2.136752136752137E-3</v>
      </c>
      <c r="K275" s="4">
        <f t="shared" si="26"/>
        <v>4.5317220543806644E-2</v>
      </c>
      <c r="L275" s="4">
        <f t="shared" si="27"/>
        <v>2.3474178403755867E-2</v>
      </c>
      <c r="M275" s="4">
        <f t="shared" si="28"/>
        <v>0</v>
      </c>
      <c r="N275" s="4" t="e">
        <f t="shared" si="29"/>
        <v>#DIV/0!</v>
      </c>
      <c r="O275" s="4" t="e">
        <f t="shared" si="30"/>
        <v>#DIV/0!</v>
      </c>
      <c r="P275" s="4">
        <f t="shared" si="31"/>
        <v>1.020408163265306E-2</v>
      </c>
      <c r="Q275" s="4">
        <f t="shared" si="32"/>
        <v>0.5</v>
      </c>
      <c r="R275" s="4" t="e">
        <f t="shared" si="33"/>
        <v>#DIV/0!</v>
      </c>
      <c r="S275" s="4">
        <f t="shared" si="34"/>
        <v>0</v>
      </c>
      <c r="T275" s="3">
        <f t="shared" si="35"/>
        <v>0</v>
      </c>
      <c r="U275" s="3">
        <f t="shared" si="36"/>
        <v>0</v>
      </c>
      <c r="V275" s="4">
        <f t="shared" si="37"/>
        <v>0</v>
      </c>
      <c r="W275" s="4">
        <f t="shared" si="38"/>
        <v>1.3993262503239181E-2</v>
      </c>
      <c r="X275" s="4">
        <f t="shared" si="39"/>
        <v>1.3377926421404682E-2</v>
      </c>
      <c r="Y275" s="4">
        <f t="shared" si="40"/>
        <v>1.2215669755686605E-2</v>
      </c>
    </row>
    <row r="276" spans="1:25" x14ac:dyDescent="0.25">
      <c r="A276" s="1" t="s">
        <v>47</v>
      </c>
      <c r="C276" s="4">
        <f t="shared" si="18"/>
        <v>0</v>
      </c>
      <c r="D276" s="4">
        <f t="shared" si="19"/>
        <v>7.0175438596491224E-2</v>
      </c>
      <c r="E276" s="4">
        <f t="shared" si="20"/>
        <v>3.5714285714285713E-3</v>
      </c>
      <c r="F276" s="4">
        <f t="shared" si="21"/>
        <v>3.6452004860267314E-3</v>
      </c>
      <c r="G276" s="4">
        <f t="shared" si="22"/>
        <v>0</v>
      </c>
      <c r="H276" s="4">
        <f t="shared" si="23"/>
        <v>0</v>
      </c>
      <c r="I276" s="4">
        <f t="shared" si="24"/>
        <v>5.4171180931744311E-3</v>
      </c>
      <c r="J276" s="4">
        <f t="shared" si="25"/>
        <v>4.2735042735042739E-3</v>
      </c>
      <c r="K276" s="4">
        <f t="shared" si="26"/>
        <v>9.0634441087613302E-3</v>
      </c>
      <c r="L276" s="4">
        <f t="shared" si="27"/>
        <v>4.6948356807511738E-3</v>
      </c>
      <c r="M276" s="4">
        <f t="shared" si="28"/>
        <v>0</v>
      </c>
      <c r="N276" s="4" t="e">
        <f t="shared" si="29"/>
        <v>#DIV/0!</v>
      </c>
      <c r="O276" s="4" t="e">
        <f t="shared" si="30"/>
        <v>#DIV/0!</v>
      </c>
      <c r="P276" s="4">
        <f t="shared" si="31"/>
        <v>0</v>
      </c>
      <c r="Q276" s="4">
        <f t="shared" si="32"/>
        <v>0</v>
      </c>
      <c r="R276" s="4" t="e">
        <f t="shared" si="33"/>
        <v>#DIV/0!</v>
      </c>
      <c r="S276" s="4">
        <f t="shared" si="34"/>
        <v>0</v>
      </c>
      <c r="T276" s="3">
        <f t="shared" si="35"/>
        <v>0</v>
      </c>
      <c r="U276" s="3">
        <f t="shared" si="36"/>
        <v>0</v>
      </c>
      <c r="V276" s="4">
        <f t="shared" si="37"/>
        <v>0</v>
      </c>
      <c r="W276" s="4">
        <f t="shared" si="38"/>
        <v>4.9235553252137861E-3</v>
      </c>
      <c r="X276" s="4">
        <f t="shared" si="39"/>
        <v>0</v>
      </c>
      <c r="Y276" s="4">
        <f t="shared" si="40"/>
        <v>4.0016849199663012E-3</v>
      </c>
    </row>
    <row r="277" spans="1:25" x14ac:dyDescent="0.25">
      <c r="A277" s="1" t="s">
        <v>48</v>
      </c>
      <c r="C277" s="4">
        <f t="shared" si="18"/>
        <v>0</v>
      </c>
      <c r="D277" s="4">
        <f t="shared" si="19"/>
        <v>0</v>
      </c>
      <c r="E277" s="4">
        <f t="shared" si="20"/>
        <v>0</v>
      </c>
      <c r="F277" s="4">
        <f t="shared" si="21"/>
        <v>0</v>
      </c>
      <c r="G277" s="4">
        <f t="shared" si="22"/>
        <v>0</v>
      </c>
      <c r="H277" s="4">
        <f t="shared" si="23"/>
        <v>0</v>
      </c>
      <c r="I277" s="4">
        <f t="shared" si="24"/>
        <v>2.1668472372697724E-3</v>
      </c>
      <c r="J277" s="4">
        <f t="shared" si="25"/>
        <v>0</v>
      </c>
      <c r="K277" s="4">
        <f t="shared" si="26"/>
        <v>0</v>
      </c>
      <c r="L277" s="4">
        <f t="shared" si="27"/>
        <v>0</v>
      </c>
      <c r="M277" s="4">
        <f t="shared" si="28"/>
        <v>0</v>
      </c>
      <c r="N277" s="4" t="e">
        <f t="shared" si="29"/>
        <v>#DIV/0!</v>
      </c>
      <c r="O277" s="4" t="e">
        <f t="shared" si="30"/>
        <v>#DIV/0!</v>
      </c>
      <c r="P277" s="4">
        <f t="shared" si="31"/>
        <v>0</v>
      </c>
      <c r="Q277" s="4">
        <f t="shared" si="32"/>
        <v>0</v>
      </c>
      <c r="R277" s="4" t="e">
        <f t="shared" si="33"/>
        <v>#DIV/0!</v>
      </c>
      <c r="S277" s="4">
        <f t="shared" si="34"/>
        <v>0</v>
      </c>
      <c r="T277" s="3">
        <f t="shared" si="35"/>
        <v>0</v>
      </c>
      <c r="U277" s="3">
        <f t="shared" si="36"/>
        <v>0</v>
      </c>
      <c r="V277" s="4">
        <f t="shared" si="37"/>
        <v>0</v>
      </c>
      <c r="W277" s="4">
        <f t="shared" si="38"/>
        <v>5.1826898160145117E-4</v>
      </c>
      <c r="X277" s="4">
        <f t="shared" si="39"/>
        <v>0</v>
      </c>
      <c r="Y277" s="4">
        <f t="shared" si="40"/>
        <v>4.2122999157540015E-4</v>
      </c>
    </row>
    <row r="278" spans="1:25" x14ac:dyDescent="0.25">
      <c r="A278" s="1" t="s">
        <v>88</v>
      </c>
      <c r="C278" s="4">
        <f t="shared" si="18"/>
        <v>0</v>
      </c>
      <c r="D278" s="4">
        <f t="shared" si="19"/>
        <v>3.5087719298245612E-2</v>
      </c>
      <c r="E278" s="4">
        <f t="shared" si="20"/>
        <v>2.8571428571428571E-2</v>
      </c>
      <c r="F278" s="4">
        <f t="shared" si="21"/>
        <v>2.6731470230862697E-2</v>
      </c>
      <c r="G278" s="4">
        <f t="shared" si="22"/>
        <v>2.0460358056265986E-2</v>
      </c>
      <c r="H278" s="4">
        <f t="shared" si="23"/>
        <v>1.948051948051948E-2</v>
      </c>
      <c r="I278" s="4">
        <f t="shared" si="24"/>
        <v>5.4171180931744313E-2</v>
      </c>
      <c r="J278" s="4">
        <f t="shared" si="25"/>
        <v>1.7094017094017096E-2</v>
      </c>
      <c r="K278" s="4">
        <f t="shared" si="26"/>
        <v>2.4169184290030211E-2</v>
      </c>
      <c r="L278" s="4">
        <f t="shared" si="27"/>
        <v>4.6948356807511735E-2</v>
      </c>
      <c r="M278" s="4">
        <f t="shared" si="28"/>
        <v>0</v>
      </c>
      <c r="N278" s="4" t="e">
        <f t="shared" si="29"/>
        <v>#DIV/0!</v>
      </c>
      <c r="O278" s="4" t="e">
        <f t="shared" si="30"/>
        <v>#DIV/0!</v>
      </c>
      <c r="P278" s="4">
        <f t="shared" si="31"/>
        <v>0</v>
      </c>
      <c r="Q278" s="4">
        <f t="shared" si="32"/>
        <v>0</v>
      </c>
      <c r="R278" s="4" t="e">
        <f t="shared" si="33"/>
        <v>#DIV/0!</v>
      </c>
      <c r="S278" s="4">
        <f t="shared" si="34"/>
        <v>0</v>
      </c>
      <c r="T278" s="3">
        <f t="shared" si="35"/>
        <v>1.7921146953405017E-2</v>
      </c>
      <c r="U278" s="3">
        <f t="shared" si="36"/>
        <v>3.125E-2</v>
      </c>
      <c r="V278" s="4">
        <f t="shared" si="37"/>
        <v>2.4444444444444446E-2</v>
      </c>
      <c r="W278" s="4">
        <f t="shared" si="38"/>
        <v>3.1614407877688523E-2</v>
      </c>
      <c r="X278" s="4">
        <f t="shared" si="39"/>
        <v>0</v>
      </c>
      <c r="Y278" s="4">
        <f t="shared" si="40"/>
        <v>2.801179443976411E-2</v>
      </c>
    </row>
    <row r="279" spans="1:25" x14ac:dyDescent="0.25">
      <c r="A279" s="1" t="s">
        <v>50</v>
      </c>
      <c r="C279" s="4">
        <f t="shared" si="18"/>
        <v>0</v>
      </c>
      <c r="D279" s="4">
        <f t="shared" si="19"/>
        <v>0</v>
      </c>
      <c r="E279" s="4">
        <f t="shared" si="20"/>
        <v>1.4285714285714285E-2</v>
      </c>
      <c r="F279" s="4">
        <f t="shared" si="21"/>
        <v>6.0753341433778859E-3</v>
      </c>
      <c r="G279" s="4">
        <f t="shared" si="22"/>
        <v>5.1150895140664966E-3</v>
      </c>
      <c r="H279" s="4">
        <f t="shared" si="23"/>
        <v>0</v>
      </c>
      <c r="I279" s="4">
        <f t="shared" si="24"/>
        <v>7.5839653304442039E-3</v>
      </c>
      <c r="J279" s="4">
        <f t="shared" si="25"/>
        <v>0</v>
      </c>
      <c r="K279" s="4">
        <f t="shared" si="26"/>
        <v>0</v>
      </c>
      <c r="L279" s="4">
        <f t="shared" si="27"/>
        <v>0</v>
      </c>
      <c r="M279" s="4">
        <f t="shared" si="28"/>
        <v>0</v>
      </c>
      <c r="N279" s="4" t="e">
        <f t="shared" si="29"/>
        <v>#DIV/0!</v>
      </c>
      <c r="O279" s="4" t="e">
        <f t="shared" si="30"/>
        <v>#DIV/0!</v>
      </c>
      <c r="P279" s="4">
        <f t="shared" si="31"/>
        <v>0</v>
      </c>
      <c r="Q279" s="4">
        <f t="shared" si="32"/>
        <v>0</v>
      </c>
      <c r="R279" s="4" t="e">
        <f t="shared" si="33"/>
        <v>#DIV/0!</v>
      </c>
      <c r="S279" s="4">
        <f t="shared" si="34"/>
        <v>0</v>
      </c>
      <c r="T279" s="3">
        <f t="shared" si="35"/>
        <v>0</v>
      </c>
      <c r="U279" s="3">
        <f t="shared" si="36"/>
        <v>0</v>
      </c>
      <c r="V279" s="4">
        <f t="shared" si="37"/>
        <v>0</v>
      </c>
      <c r="W279" s="4">
        <f t="shared" si="38"/>
        <v>4.6644208344130602E-3</v>
      </c>
      <c r="X279" s="4">
        <f t="shared" si="39"/>
        <v>0</v>
      </c>
      <c r="Y279" s="4">
        <f t="shared" si="40"/>
        <v>3.7910699241786015E-3</v>
      </c>
    </row>
    <row r="280" spans="1:25" x14ac:dyDescent="0.25">
      <c r="A280" s="1" t="s">
        <v>51</v>
      </c>
      <c r="C280" s="4">
        <f t="shared" si="18"/>
        <v>0</v>
      </c>
      <c r="D280" s="4">
        <f t="shared" si="19"/>
        <v>0</v>
      </c>
      <c r="E280" s="4">
        <f t="shared" si="20"/>
        <v>0</v>
      </c>
      <c r="F280" s="4">
        <f t="shared" si="21"/>
        <v>2.4301336573511541E-3</v>
      </c>
      <c r="G280" s="4">
        <f t="shared" si="22"/>
        <v>0</v>
      </c>
      <c r="H280" s="4">
        <f t="shared" si="23"/>
        <v>0</v>
      </c>
      <c r="I280" s="4">
        <f t="shared" si="24"/>
        <v>0</v>
      </c>
      <c r="J280" s="4">
        <f t="shared" si="25"/>
        <v>0</v>
      </c>
      <c r="K280" s="4">
        <f t="shared" si="26"/>
        <v>0</v>
      </c>
      <c r="L280" s="4">
        <f t="shared" si="27"/>
        <v>0</v>
      </c>
      <c r="M280" s="4">
        <f t="shared" si="28"/>
        <v>0</v>
      </c>
      <c r="N280" s="4" t="e">
        <f t="shared" si="29"/>
        <v>#DIV/0!</v>
      </c>
      <c r="O280" s="4" t="e">
        <f t="shared" si="30"/>
        <v>#DIV/0!</v>
      </c>
      <c r="P280" s="4">
        <f t="shared" si="31"/>
        <v>0</v>
      </c>
      <c r="Q280" s="4">
        <f t="shared" si="32"/>
        <v>0</v>
      </c>
      <c r="R280" s="4" t="e">
        <f t="shared" si="33"/>
        <v>#DIV/0!</v>
      </c>
      <c r="S280" s="4">
        <f t="shared" si="34"/>
        <v>0</v>
      </c>
      <c r="T280" s="3">
        <f t="shared" si="35"/>
        <v>0</v>
      </c>
      <c r="U280" s="3">
        <f t="shared" si="36"/>
        <v>0</v>
      </c>
      <c r="V280" s="4">
        <f t="shared" si="37"/>
        <v>0</v>
      </c>
      <c r="W280" s="4">
        <f t="shared" si="38"/>
        <v>5.1826898160145117E-4</v>
      </c>
      <c r="X280" s="4">
        <f t="shared" si="39"/>
        <v>0</v>
      </c>
      <c r="Y280" s="4">
        <f t="shared" si="40"/>
        <v>4.2122999157540015E-4</v>
      </c>
    </row>
    <row r="281" spans="1:25" x14ac:dyDescent="0.25">
      <c r="A281" s="1" t="s">
        <v>98</v>
      </c>
      <c r="C281" s="4">
        <f t="shared" si="18"/>
        <v>0</v>
      </c>
      <c r="D281" s="4">
        <f t="shared" si="19"/>
        <v>1.7543859649122806E-2</v>
      </c>
      <c r="E281" s="4">
        <f t="shared" si="20"/>
        <v>0</v>
      </c>
      <c r="F281" s="4">
        <f t="shared" si="21"/>
        <v>0</v>
      </c>
      <c r="G281" s="4">
        <f t="shared" si="22"/>
        <v>2.5575447570332483E-3</v>
      </c>
      <c r="H281" s="4">
        <f t="shared" si="23"/>
        <v>0</v>
      </c>
      <c r="I281" s="4">
        <f t="shared" si="24"/>
        <v>8.6673889490790895E-3</v>
      </c>
      <c r="J281" s="4">
        <f t="shared" si="25"/>
        <v>0</v>
      </c>
      <c r="K281" s="4">
        <f t="shared" si="26"/>
        <v>0</v>
      </c>
      <c r="L281" s="4">
        <f t="shared" si="27"/>
        <v>9.3896713615023476E-3</v>
      </c>
      <c r="M281" s="4">
        <f t="shared" si="28"/>
        <v>0</v>
      </c>
      <c r="N281" s="4" t="e">
        <f t="shared" si="29"/>
        <v>#DIV/0!</v>
      </c>
      <c r="O281" s="4" t="e">
        <f t="shared" si="30"/>
        <v>#DIV/0!</v>
      </c>
      <c r="P281" s="4">
        <f t="shared" si="31"/>
        <v>0</v>
      </c>
      <c r="Q281" s="4">
        <f t="shared" si="32"/>
        <v>0</v>
      </c>
      <c r="R281" s="4" t="e">
        <f t="shared" si="33"/>
        <v>#DIV/0!</v>
      </c>
      <c r="S281" s="4">
        <f t="shared" si="34"/>
        <v>0</v>
      </c>
      <c r="T281" s="3">
        <f t="shared" si="35"/>
        <v>3.5842293906810036E-3</v>
      </c>
      <c r="U281" s="3">
        <f t="shared" si="36"/>
        <v>0</v>
      </c>
      <c r="V281" s="4">
        <f t="shared" si="37"/>
        <v>4.4444444444444444E-3</v>
      </c>
      <c r="W281" s="4">
        <f t="shared" si="38"/>
        <v>3.1096138896087068E-3</v>
      </c>
      <c r="X281" s="4">
        <f t="shared" si="39"/>
        <v>0</v>
      </c>
      <c r="Y281" s="4">
        <f t="shared" si="40"/>
        <v>2.9486099410278013E-3</v>
      </c>
    </row>
    <row r="282" spans="1:25" x14ac:dyDescent="0.25">
      <c r="A282" s="1" t="s">
        <v>53</v>
      </c>
      <c r="C282" s="4">
        <f t="shared" si="18"/>
        <v>0</v>
      </c>
      <c r="D282" s="4">
        <f t="shared" si="19"/>
        <v>0</v>
      </c>
      <c r="E282" s="4">
        <f t="shared" si="20"/>
        <v>3.5714285714285713E-3</v>
      </c>
      <c r="F282" s="4">
        <f t="shared" si="21"/>
        <v>0</v>
      </c>
      <c r="G282" s="4">
        <f t="shared" si="22"/>
        <v>0</v>
      </c>
      <c r="H282" s="4">
        <f t="shared" si="23"/>
        <v>0</v>
      </c>
      <c r="I282" s="4">
        <f t="shared" si="24"/>
        <v>0</v>
      </c>
      <c r="J282" s="4">
        <f t="shared" si="25"/>
        <v>0</v>
      </c>
      <c r="K282" s="4">
        <f t="shared" si="26"/>
        <v>0</v>
      </c>
      <c r="L282" s="4">
        <f t="shared" si="27"/>
        <v>0</v>
      </c>
      <c r="M282" s="4">
        <f t="shared" si="28"/>
        <v>0</v>
      </c>
      <c r="N282" s="4" t="e">
        <f t="shared" si="29"/>
        <v>#DIV/0!</v>
      </c>
      <c r="O282" s="4" t="e">
        <f t="shared" si="30"/>
        <v>#DIV/0!</v>
      </c>
      <c r="P282" s="4">
        <f t="shared" si="31"/>
        <v>0</v>
      </c>
      <c r="Q282" s="4">
        <f t="shared" si="32"/>
        <v>0</v>
      </c>
      <c r="R282" s="4" t="e">
        <f t="shared" si="33"/>
        <v>#DIV/0!</v>
      </c>
      <c r="S282" s="4">
        <f t="shared" si="34"/>
        <v>0</v>
      </c>
      <c r="T282" s="3">
        <f t="shared" si="35"/>
        <v>1.7921146953405018E-3</v>
      </c>
      <c r="U282" s="3">
        <f t="shared" si="36"/>
        <v>0</v>
      </c>
      <c r="V282" s="4">
        <f t="shared" si="37"/>
        <v>2.2222222222222222E-3</v>
      </c>
      <c r="W282" s="4">
        <f t="shared" si="38"/>
        <v>2.5913449080072558E-4</v>
      </c>
      <c r="X282" s="4">
        <f t="shared" si="39"/>
        <v>0</v>
      </c>
      <c r="Y282" s="4">
        <f t="shared" si="40"/>
        <v>4.2122999157540015E-4</v>
      </c>
    </row>
    <row r="283" spans="1:25" x14ac:dyDescent="0.25">
      <c r="A283" s="1" t="s">
        <v>54</v>
      </c>
      <c r="C283" s="4">
        <f t="shared" si="18"/>
        <v>0</v>
      </c>
      <c r="D283" s="4">
        <f t="shared" si="19"/>
        <v>0</v>
      </c>
      <c r="E283" s="4">
        <f t="shared" si="20"/>
        <v>3.5714285714285713E-3</v>
      </c>
      <c r="F283" s="4">
        <f t="shared" si="21"/>
        <v>0</v>
      </c>
      <c r="G283" s="4">
        <f t="shared" si="22"/>
        <v>0</v>
      </c>
      <c r="H283" s="4">
        <f t="shared" si="23"/>
        <v>0</v>
      </c>
      <c r="I283" s="4">
        <f t="shared" si="24"/>
        <v>0</v>
      </c>
      <c r="J283" s="4">
        <f t="shared" si="25"/>
        <v>0</v>
      </c>
      <c r="K283" s="4">
        <f t="shared" si="26"/>
        <v>0</v>
      </c>
      <c r="L283" s="4">
        <f t="shared" si="27"/>
        <v>0</v>
      </c>
      <c r="M283" s="4">
        <f t="shared" si="28"/>
        <v>0</v>
      </c>
      <c r="N283" s="4" t="e">
        <f t="shared" si="29"/>
        <v>#DIV/0!</v>
      </c>
      <c r="O283" s="4" t="e">
        <f t="shared" si="30"/>
        <v>#DIV/0!</v>
      </c>
      <c r="P283" s="4">
        <f t="shared" si="31"/>
        <v>0</v>
      </c>
      <c r="Q283" s="4">
        <f t="shared" si="32"/>
        <v>0</v>
      </c>
      <c r="R283" s="4" t="e">
        <f t="shared" si="33"/>
        <v>#DIV/0!</v>
      </c>
      <c r="S283" s="4">
        <f t="shared" si="34"/>
        <v>0</v>
      </c>
      <c r="T283" s="3">
        <f t="shared" si="35"/>
        <v>1.7921146953405018E-3</v>
      </c>
      <c r="U283" s="3">
        <f t="shared" si="36"/>
        <v>0</v>
      </c>
      <c r="V283" s="4">
        <f t="shared" si="37"/>
        <v>2.2222222222222222E-3</v>
      </c>
      <c r="W283" s="4">
        <f t="shared" si="38"/>
        <v>2.5913449080072558E-4</v>
      </c>
      <c r="X283" s="4">
        <f t="shared" si="39"/>
        <v>0</v>
      </c>
      <c r="Y283" s="4">
        <f t="shared" si="40"/>
        <v>4.2122999157540015E-4</v>
      </c>
    </row>
    <row r="284" spans="1:25" x14ac:dyDescent="0.25">
      <c r="A284" s="1" t="s">
        <v>61</v>
      </c>
      <c r="C284" s="4">
        <f t="shared" si="18"/>
        <v>0</v>
      </c>
      <c r="D284" s="4">
        <f t="shared" si="19"/>
        <v>0</v>
      </c>
      <c r="E284" s="4">
        <f t="shared" si="20"/>
        <v>0</v>
      </c>
      <c r="F284" s="4">
        <f t="shared" si="21"/>
        <v>3.6452004860267314E-3</v>
      </c>
      <c r="G284" s="4">
        <f t="shared" si="22"/>
        <v>0</v>
      </c>
      <c r="H284" s="4">
        <f t="shared" si="23"/>
        <v>3.246753246753247E-3</v>
      </c>
      <c r="I284" s="4">
        <f t="shared" si="24"/>
        <v>1.3001083423618635E-2</v>
      </c>
      <c r="J284" s="4">
        <f t="shared" si="25"/>
        <v>4.2735042735042739E-3</v>
      </c>
      <c r="K284" s="4">
        <f t="shared" si="26"/>
        <v>3.0211480362537764E-3</v>
      </c>
      <c r="L284" s="4">
        <f t="shared" si="27"/>
        <v>0</v>
      </c>
      <c r="M284" s="4">
        <f t="shared" si="28"/>
        <v>0</v>
      </c>
      <c r="N284" s="4" t="e">
        <f t="shared" si="29"/>
        <v>#DIV/0!</v>
      </c>
      <c r="O284" s="4" t="e">
        <f t="shared" si="30"/>
        <v>#DIV/0!</v>
      </c>
      <c r="P284" s="4">
        <f t="shared" si="31"/>
        <v>3.4013605442176869E-3</v>
      </c>
      <c r="Q284" s="4">
        <f t="shared" si="32"/>
        <v>0</v>
      </c>
      <c r="R284" s="4" t="e">
        <f t="shared" si="33"/>
        <v>#DIV/0!</v>
      </c>
      <c r="S284" s="4">
        <f t="shared" si="34"/>
        <v>0</v>
      </c>
      <c r="T284" s="3">
        <f t="shared" si="35"/>
        <v>3.5842293906810036E-3</v>
      </c>
      <c r="U284" s="3">
        <f t="shared" si="36"/>
        <v>0</v>
      </c>
      <c r="V284" s="4">
        <f t="shared" si="37"/>
        <v>4.4444444444444444E-3</v>
      </c>
      <c r="W284" s="4">
        <f t="shared" si="38"/>
        <v>4.9235553252137861E-3</v>
      </c>
      <c r="X284" s="4">
        <f t="shared" si="39"/>
        <v>3.3444816053511705E-3</v>
      </c>
      <c r="Y284" s="4">
        <f t="shared" si="40"/>
        <v>4.6335299073294017E-3</v>
      </c>
    </row>
    <row r="285" spans="1:25" x14ac:dyDescent="0.25">
      <c r="A285" s="1" t="s">
        <v>55</v>
      </c>
      <c r="C285" s="4">
        <f t="shared" si="18"/>
        <v>0.13043478260869565</v>
      </c>
      <c r="D285" s="4">
        <f t="shared" si="19"/>
        <v>0.10526315789473684</v>
      </c>
      <c r="E285" s="4">
        <f t="shared" si="20"/>
        <v>0.14285714285714285</v>
      </c>
      <c r="F285" s="4">
        <f t="shared" si="21"/>
        <v>9.356014580801944E-2</v>
      </c>
      <c r="G285" s="4">
        <f t="shared" si="22"/>
        <v>2.557544757033248E-2</v>
      </c>
      <c r="H285" s="4">
        <f t="shared" si="23"/>
        <v>0.23051948051948051</v>
      </c>
      <c r="I285" s="4">
        <f t="shared" si="24"/>
        <v>0.15167930660888407</v>
      </c>
      <c r="J285" s="4">
        <f t="shared" si="25"/>
        <v>0.21581196581196582</v>
      </c>
      <c r="K285" s="4">
        <f t="shared" si="26"/>
        <v>0.13897280966767372</v>
      </c>
      <c r="L285" s="4">
        <f t="shared" si="27"/>
        <v>9.8591549295774641E-2</v>
      </c>
      <c r="M285" s="4">
        <f t="shared" si="28"/>
        <v>9.5238095238095233E-2</v>
      </c>
      <c r="N285" s="4" t="e">
        <f t="shared" si="29"/>
        <v>#DIV/0!</v>
      </c>
      <c r="O285" s="4" t="e">
        <f t="shared" si="30"/>
        <v>#DIV/0!</v>
      </c>
      <c r="P285" s="4">
        <f t="shared" si="31"/>
        <v>1.020408163265306E-2</v>
      </c>
      <c r="Q285" s="4">
        <f t="shared" si="32"/>
        <v>0</v>
      </c>
      <c r="R285" s="4" t="e">
        <f t="shared" si="33"/>
        <v>#DIV/0!</v>
      </c>
      <c r="S285" s="4">
        <f t="shared" si="34"/>
        <v>0</v>
      </c>
      <c r="T285" s="3">
        <f t="shared" si="35"/>
        <v>3.5842293906810036E-3</v>
      </c>
      <c r="U285" s="3">
        <f t="shared" si="36"/>
        <v>9.375E-2</v>
      </c>
      <c r="V285" s="4">
        <f t="shared" si="37"/>
        <v>1.1111111111111112E-2</v>
      </c>
      <c r="W285" s="4">
        <f t="shared" si="38"/>
        <v>0.13449080072557656</v>
      </c>
      <c r="X285" s="4">
        <f t="shared" si="39"/>
        <v>1.0033444816053512E-2</v>
      </c>
      <c r="Y285" s="4">
        <f t="shared" si="40"/>
        <v>0.11099410278011794</v>
      </c>
    </row>
    <row r="286" spans="1:25" x14ac:dyDescent="0.25">
      <c r="A286" s="1" t="s">
        <v>56</v>
      </c>
      <c r="C286" s="4">
        <f t="shared" si="18"/>
        <v>0</v>
      </c>
      <c r="D286" s="4">
        <f t="shared" si="19"/>
        <v>0</v>
      </c>
      <c r="E286" s="4">
        <f t="shared" si="20"/>
        <v>3.5714285714285713E-3</v>
      </c>
      <c r="F286" s="4">
        <f t="shared" si="21"/>
        <v>4.374240583232078E-2</v>
      </c>
      <c r="G286" s="4">
        <f t="shared" si="22"/>
        <v>4.6035805626598467E-2</v>
      </c>
      <c r="H286" s="4">
        <f t="shared" si="23"/>
        <v>4.8701298701298704E-2</v>
      </c>
      <c r="I286" s="4">
        <f t="shared" si="24"/>
        <v>3.0335861321776816E-2</v>
      </c>
      <c r="J286" s="4">
        <f t="shared" si="25"/>
        <v>6.4102564102564097E-2</v>
      </c>
      <c r="K286" s="4">
        <f t="shared" si="26"/>
        <v>2.7190332326283987E-2</v>
      </c>
      <c r="L286" s="4">
        <f t="shared" si="27"/>
        <v>1.8779342723004695E-2</v>
      </c>
      <c r="M286" s="4">
        <f t="shared" si="28"/>
        <v>4.7619047619047616E-2</v>
      </c>
      <c r="N286" s="4" t="e">
        <f t="shared" si="29"/>
        <v>#DIV/0!</v>
      </c>
      <c r="O286" s="4" t="e">
        <f t="shared" si="30"/>
        <v>#DIV/0!</v>
      </c>
      <c r="P286" s="4">
        <f t="shared" si="31"/>
        <v>1.020408163265306E-2</v>
      </c>
      <c r="Q286" s="4">
        <f t="shared" si="32"/>
        <v>0.5</v>
      </c>
      <c r="R286" s="4" t="e">
        <f t="shared" si="33"/>
        <v>#DIV/0!</v>
      </c>
      <c r="S286" s="4">
        <f t="shared" si="34"/>
        <v>0</v>
      </c>
      <c r="T286" s="3">
        <f t="shared" si="35"/>
        <v>1.9713261648745518E-2</v>
      </c>
      <c r="U286" s="3">
        <f t="shared" si="36"/>
        <v>3.125E-2</v>
      </c>
      <c r="V286" s="4">
        <f t="shared" si="37"/>
        <v>2.6666666666666668E-2</v>
      </c>
      <c r="W286" s="4">
        <f t="shared" si="38"/>
        <v>3.7056232184503754E-2</v>
      </c>
      <c r="X286" s="4">
        <f t="shared" si="39"/>
        <v>1.3377926421404682E-2</v>
      </c>
      <c r="Y286" s="4">
        <f t="shared" si="40"/>
        <v>3.3487784330244311E-2</v>
      </c>
    </row>
    <row r="287" spans="1:25" x14ac:dyDescent="0.25">
      <c r="A287" s="1" t="s">
        <v>57</v>
      </c>
      <c r="C287" s="4">
        <f t="shared" si="18"/>
        <v>0</v>
      </c>
      <c r="D287" s="4">
        <f t="shared" si="19"/>
        <v>0</v>
      </c>
      <c r="E287" s="4">
        <f t="shared" si="20"/>
        <v>0</v>
      </c>
      <c r="F287" s="4">
        <f t="shared" si="21"/>
        <v>6.0753341433778859E-3</v>
      </c>
      <c r="G287" s="4">
        <f t="shared" si="22"/>
        <v>7.6726342710997444E-3</v>
      </c>
      <c r="H287" s="4">
        <f t="shared" si="23"/>
        <v>0</v>
      </c>
      <c r="I287" s="4">
        <f t="shared" si="24"/>
        <v>1.0834236186348862E-3</v>
      </c>
      <c r="J287" s="4">
        <f t="shared" si="25"/>
        <v>1.0683760683760684E-2</v>
      </c>
      <c r="K287" s="4">
        <f t="shared" si="26"/>
        <v>0</v>
      </c>
      <c r="L287" s="4">
        <f t="shared" si="27"/>
        <v>0</v>
      </c>
      <c r="M287" s="4">
        <f t="shared" si="28"/>
        <v>4.7619047619047616E-2</v>
      </c>
      <c r="N287" s="4" t="e">
        <f t="shared" si="29"/>
        <v>#DIV/0!</v>
      </c>
      <c r="O287" s="4" t="e">
        <f t="shared" si="30"/>
        <v>#DIV/0!</v>
      </c>
      <c r="P287" s="4">
        <f t="shared" si="31"/>
        <v>0</v>
      </c>
      <c r="Q287" s="4">
        <f t="shared" si="32"/>
        <v>0</v>
      </c>
      <c r="R287" s="4" t="e">
        <f t="shared" si="33"/>
        <v>#DIV/0!</v>
      </c>
      <c r="S287" s="4">
        <f t="shared" si="34"/>
        <v>0</v>
      </c>
      <c r="T287" s="3">
        <f t="shared" si="35"/>
        <v>0</v>
      </c>
      <c r="U287" s="3">
        <f t="shared" si="36"/>
        <v>0</v>
      </c>
      <c r="V287" s="4">
        <f t="shared" si="37"/>
        <v>0</v>
      </c>
      <c r="W287" s="4">
        <f t="shared" si="38"/>
        <v>4.1461518528116094E-3</v>
      </c>
      <c r="X287" s="4">
        <f t="shared" si="39"/>
        <v>0</v>
      </c>
      <c r="Y287" s="4">
        <f t="shared" si="40"/>
        <v>3.3698399326032012E-3</v>
      </c>
    </row>
    <row r="288" spans="1:25" x14ac:dyDescent="0.25">
      <c r="A288" s="1" t="s">
        <v>58</v>
      </c>
      <c r="C288" s="4">
        <f t="shared" si="18"/>
        <v>0.69565217391304346</v>
      </c>
      <c r="D288" s="4">
        <f t="shared" si="19"/>
        <v>0.57894736842105265</v>
      </c>
      <c r="E288" s="4">
        <f t="shared" si="20"/>
        <v>0.6785714285714286</v>
      </c>
      <c r="F288" s="4">
        <f t="shared" si="21"/>
        <v>0.67436208991494528</v>
      </c>
      <c r="G288" s="4">
        <f t="shared" si="22"/>
        <v>0.79283887468030689</v>
      </c>
      <c r="H288" s="4">
        <f t="shared" si="23"/>
        <v>0.58441558441558439</v>
      </c>
      <c r="I288" s="4">
        <f t="shared" si="24"/>
        <v>0.61213434452871074</v>
      </c>
      <c r="J288" s="4">
        <f t="shared" si="25"/>
        <v>0.53418803418803418</v>
      </c>
      <c r="K288" s="4">
        <f t="shared" si="26"/>
        <v>0.60422960725075525</v>
      </c>
      <c r="L288" s="4">
        <f t="shared" si="27"/>
        <v>0.70422535211267601</v>
      </c>
      <c r="M288" s="4">
        <f t="shared" si="28"/>
        <v>0.66666666666666663</v>
      </c>
      <c r="N288" s="4" t="e">
        <f t="shared" si="29"/>
        <v>#DIV/0!</v>
      </c>
      <c r="O288" s="4" t="e">
        <f t="shared" si="30"/>
        <v>#DIV/0!</v>
      </c>
      <c r="P288" s="4">
        <f t="shared" si="31"/>
        <v>0.85034013605442171</v>
      </c>
      <c r="Q288" s="4">
        <f t="shared" si="32"/>
        <v>0</v>
      </c>
      <c r="R288" s="4" t="e">
        <f t="shared" si="33"/>
        <v>#DIV/0!</v>
      </c>
      <c r="S288" s="4">
        <f t="shared" si="34"/>
        <v>0.66666666666666663</v>
      </c>
      <c r="T288" s="3">
        <f t="shared" si="35"/>
        <v>0.59139784946236562</v>
      </c>
      <c r="U288" s="3">
        <f t="shared" si="36"/>
        <v>0.8125</v>
      </c>
      <c r="V288" s="4">
        <f t="shared" si="37"/>
        <v>0.7911111111111111</v>
      </c>
      <c r="W288" s="4">
        <f t="shared" si="38"/>
        <v>0.64187613371339725</v>
      </c>
      <c r="X288" s="4">
        <f t="shared" si="39"/>
        <v>0.84280936454849498</v>
      </c>
      <c r="Y288" s="4">
        <f t="shared" si="40"/>
        <v>0.64974726200505473</v>
      </c>
    </row>
    <row r="289" spans="1:25" x14ac:dyDescent="0.25">
      <c r="A289" s="1" t="s">
        <v>59</v>
      </c>
      <c r="C289" s="4">
        <f t="shared" si="18"/>
        <v>0</v>
      </c>
      <c r="D289" s="4">
        <f t="shared" si="19"/>
        <v>0</v>
      </c>
      <c r="E289" s="4">
        <f t="shared" si="20"/>
        <v>0</v>
      </c>
      <c r="F289" s="4">
        <f t="shared" si="21"/>
        <v>0</v>
      </c>
      <c r="G289" s="4">
        <f t="shared" si="22"/>
        <v>0</v>
      </c>
      <c r="H289" s="4">
        <f t="shared" si="23"/>
        <v>0</v>
      </c>
      <c r="I289" s="4">
        <f t="shared" si="24"/>
        <v>0</v>
      </c>
      <c r="J289" s="4">
        <f t="shared" si="25"/>
        <v>0</v>
      </c>
      <c r="K289" s="4">
        <f t="shared" si="26"/>
        <v>0</v>
      </c>
      <c r="L289" s="4">
        <f t="shared" si="27"/>
        <v>0</v>
      </c>
      <c r="M289" s="4">
        <f t="shared" si="28"/>
        <v>0</v>
      </c>
      <c r="N289" s="4" t="e">
        <f t="shared" si="29"/>
        <v>#DIV/0!</v>
      </c>
      <c r="O289" s="4" t="e">
        <f t="shared" si="30"/>
        <v>#DIV/0!</v>
      </c>
      <c r="P289" s="4">
        <f t="shared" si="31"/>
        <v>3.4013605442176869E-3</v>
      </c>
      <c r="Q289" s="4">
        <f t="shared" si="32"/>
        <v>0</v>
      </c>
      <c r="R289" s="4" t="e">
        <f t="shared" si="33"/>
        <v>#DIV/0!</v>
      </c>
      <c r="S289" s="4">
        <f t="shared" si="34"/>
        <v>0</v>
      </c>
      <c r="T289" s="3">
        <f t="shared" si="35"/>
        <v>0</v>
      </c>
      <c r="U289" s="3">
        <f t="shared" si="36"/>
        <v>0</v>
      </c>
      <c r="V289" s="4">
        <f t="shared" si="37"/>
        <v>0</v>
      </c>
      <c r="W289" s="4">
        <f t="shared" si="38"/>
        <v>0</v>
      </c>
      <c r="X289" s="4">
        <f t="shared" si="39"/>
        <v>3.3444816053511705E-3</v>
      </c>
      <c r="Y289" s="4">
        <f t="shared" si="40"/>
        <v>2.1061499578770007E-4</v>
      </c>
    </row>
    <row r="290" spans="1:25" x14ac:dyDescent="0.25">
      <c r="A290" s="1" t="s">
        <v>60</v>
      </c>
      <c r="C290" s="4">
        <f t="shared" si="18"/>
        <v>0</v>
      </c>
      <c r="D290" s="4">
        <f t="shared" si="19"/>
        <v>0</v>
      </c>
      <c r="E290" s="4">
        <f t="shared" si="20"/>
        <v>0</v>
      </c>
      <c r="F290" s="4">
        <f t="shared" si="21"/>
        <v>0</v>
      </c>
      <c r="G290" s="4">
        <f t="shared" si="22"/>
        <v>0</v>
      </c>
      <c r="H290" s="4">
        <f t="shared" si="23"/>
        <v>0</v>
      </c>
      <c r="I290" s="4">
        <f t="shared" si="24"/>
        <v>0</v>
      </c>
      <c r="J290" s="4">
        <f t="shared" si="25"/>
        <v>0</v>
      </c>
      <c r="K290" s="4">
        <f t="shared" si="26"/>
        <v>0</v>
      </c>
      <c r="L290" s="4">
        <f t="shared" si="27"/>
        <v>0</v>
      </c>
      <c r="M290" s="4">
        <f t="shared" si="28"/>
        <v>0</v>
      </c>
      <c r="N290" s="4" t="e">
        <f t="shared" si="29"/>
        <v>#DIV/0!</v>
      </c>
      <c r="O290" s="4" t="e">
        <f t="shared" si="30"/>
        <v>#DIV/0!</v>
      </c>
      <c r="P290" s="4">
        <f t="shared" si="31"/>
        <v>3.4013605442176869E-3</v>
      </c>
      <c r="Q290" s="4">
        <f t="shared" si="32"/>
        <v>0</v>
      </c>
      <c r="R290" s="4" t="e">
        <f t="shared" si="33"/>
        <v>#DIV/0!</v>
      </c>
      <c r="S290" s="4">
        <f t="shared" si="34"/>
        <v>0</v>
      </c>
      <c r="T290" s="3">
        <f t="shared" si="35"/>
        <v>0</v>
      </c>
      <c r="U290" s="3">
        <f t="shared" si="36"/>
        <v>0</v>
      </c>
      <c r="V290" s="4">
        <f t="shared" si="37"/>
        <v>0</v>
      </c>
      <c r="W290" s="4">
        <f t="shared" si="38"/>
        <v>0</v>
      </c>
      <c r="X290" s="4">
        <f t="shared" si="39"/>
        <v>3.3444816053511705E-3</v>
      </c>
      <c r="Y290" s="4">
        <f t="shared" si="40"/>
        <v>2.1061499578770007E-4</v>
      </c>
    </row>
    <row r="291" spans="1:25" x14ac:dyDescent="0.25">
      <c r="A291" s="1" t="s">
        <v>87</v>
      </c>
      <c r="C291" s="13">
        <f t="shared" ref="C291:Y291" si="41">SUM(C278+C281)</f>
        <v>0</v>
      </c>
      <c r="D291" s="13">
        <f t="shared" si="41"/>
        <v>5.2631578947368418E-2</v>
      </c>
      <c r="E291" s="13">
        <f>SUM(E278+E281)</f>
        <v>2.8571428571428571E-2</v>
      </c>
      <c r="F291" s="13">
        <f t="shared" si="41"/>
        <v>2.6731470230862697E-2</v>
      </c>
      <c r="G291" s="13">
        <f t="shared" si="41"/>
        <v>2.3017902813299233E-2</v>
      </c>
      <c r="H291" s="13">
        <f t="shared" si="41"/>
        <v>1.948051948051948E-2</v>
      </c>
      <c r="I291" s="13">
        <f t="shared" si="41"/>
        <v>6.2838569880823397E-2</v>
      </c>
      <c r="J291" s="13">
        <f t="shared" si="41"/>
        <v>1.7094017094017096E-2</v>
      </c>
      <c r="K291" s="13">
        <f t="shared" si="41"/>
        <v>2.4169184290030211E-2</v>
      </c>
      <c r="L291" s="13">
        <f t="shared" si="41"/>
        <v>5.6338028169014079E-2</v>
      </c>
      <c r="M291" s="13">
        <f t="shared" si="41"/>
        <v>0</v>
      </c>
      <c r="N291" s="13" t="e">
        <f t="shared" si="41"/>
        <v>#DIV/0!</v>
      </c>
      <c r="O291" s="13" t="e">
        <f t="shared" si="41"/>
        <v>#DIV/0!</v>
      </c>
      <c r="P291" s="13">
        <f t="shared" si="41"/>
        <v>0</v>
      </c>
      <c r="Q291" s="13">
        <f t="shared" si="41"/>
        <v>0</v>
      </c>
      <c r="R291" s="13" t="e">
        <f t="shared" si="41"/>
        <v>#DIV/0!</v>
      </c>
      <c r="S291" s="13">
        <f t="shared" si="41"/>
        <v>0</v>
      </c>
      <c r="T291" s="13">
        <f t="shared" si="41"/>
        <v>2.150537634408602E-2</v>
      </c>
      <c r="U291" s="13">
        <f t="shared" si="41"/>
        <v>3.125E-2</v>
      </c>
      <c r="V291" s="13">
        <f t="shared" si="41"/>
        <v>2.8888888888888891E-2</v>
      </c>
      <c r="W291" s="13">
        <f t="shared" si="41"/>
        <v>3.4724021767297233E-2</v>
      </c>
      <c r="X291" s="13">
        <f t="shared" si="41"/>
        <v>0</v>
      </c>
      <c r="Y291" s="13">
        <f t="shared" si="41"/>
        <v>3.0960404380791912E-2</v>
      </c>
    </row>
    <row r="292" spans="1:25" x14ac:dyDescent="0.25">
      <c r="C292" s="1" t="s">
        <v>1</v>
      </c>
      <c r="D292" s="1" t="s">
        <v>2</v>
      </c>
      <c r="E292" s="1" t="s">
        <v>86</v>
      </c>
      <c r="F292" s="1" t="s">
        <v>3</v>
      </c>
      <c r="G292" s="1" t="s">
        <v>4</v>
      </c>
      <c r="H292" s="1" t="s">
        <v>5</v>
      </c>
      <c r="I292" s="1" t="s">
        <v>6</v>
      </c>
      <c r="J292" s="1" t="s">
        <v>7</v>
      </c>
      <c r="K292" s="1" t="s">
        <v>8</v>
      </c>
      <c r="L292" s="1" t="s">
        <v>9</v>
      </c>
      <c r="M292" s="1" t="s">
        <v>10</v>
      </c>
      <c r="N292" s="1" t="s">
        <v>11</v>
      </c>
      <c r="O292" s="1" t="s">
        <v>12</v>
      </c>
      <c r="P292" s="1" t="s">
        <v>13</v>
      </c>
      <c r="Q292" s="1" t="s">
        <v>14</v>
      </c>
      <c r="R292" s="1" t="s">
        <v>15</v>
      </c>
      <c r="S292" s="1" t="s">
        <v>16</v>
      </c>
      <c r="T292" s="1" t="s">
        <v>17</v>
      </c>
      <c r="U292" s="1" t="s">
        <v>18</v>
      </c>
      <c r="V292" s="1" t="s">
        <v>19</v>
      </c>
      <c r="W292" s="1" t="s">
        <v>64</v>
      </c>
      <c r="X292" s="1" t="s">
        <v>65</v>
      </c>
      <c r="Y292" s="1" t="s">
        <v>66</v>
      </c>
    </row>
    <row r="297" spans="1:25" x14ac:dyDescent="0.25">
      <c r="B297" s="1" t="s">
        <v>92</v>
      </c>
    </row>
    <row r="299" spans="1:25" x14ac:dyDescent="0.25">
      <c r="A299" s="5" t="s">
        <v>75</v>
      </c>
      <c r="B299" s="1" t="s">
        <v>20</v>
      </c>
      <c r="C299" s="1" t="s">
        <v>21</v>
      </c>
      <c r="D299" s="1" t="s">
        <v>22</v>
      </c>
      <c r="E299" s="1" t="s">
        <v>23</v>
      </c>
      <c r="F299" s="1" t="s">
        <v>24</v>
      </c>
      <c r="G299" s="2" t="s">
        <v>89</v>
      </c>
      <c r="H299" s="1" t="s">
        <v>25</v>
      </c>
      <c r="I299" s="1" t="s">
        <v>26</v>
      </c>
      <c r="J299" s="1" t="s">
        <v>76</v>
      </c>
      <c r="K299" s="1" t="s">
        <v>27</v>
      </c>
      <c r="L299" s="1" t="s">
        <v>28</v>
      </c>
      <c r="M299" s="1" t="s">
        <v>97</v>
      </c>
      <c r="N299" s="1" t="s">
        <v>30</v>
      </c>
      <c r="O299" s="1" t="s">
        <v>31</v>
      </c>
      <c r="P299" s="1" t="s">
        <v>77</v>
      </c>
      <c r="Q299" s="1" t="s">
        <v>32</v>
      </c>
      <c r="R299" s="1" t="s">
        <v>33</v>
      </c>
      <c r="S299" s="1" t="s">
        <v>34</v>
      </c>
      <c r="T299" s="1" t="s">
        <v>35</v>
      </c>
      <c r="U299" s="1" t="s">
        <v>36</v>
      </c>
      <c r="V299" s="1" t="s">
        <v>37</v>
      </c>
      <c r="W299" s="1" t="s">
        <v>78</v>
      </c>
    </row>
    <row r="300" spans="1:25" x14ac:dyDescent="0.25">
      <c r="A300" s="1" t="s">
        <v>1</v>
      </c>
      <c r="B300">
        <v>1</v>
      </c>
      <c r="C300">
        <v>0</v>
      </c>
      <c r="D300">
        <v>3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3</v>
      </c>
      <c r="R300">
        <v>0</v>
      </c>
      <c r="S300">
        <v>0</v>
      </c>
      <c r="T300">
        <v>16</v>
      </c>
      <c r="U300">
        <v>0</v>
      </c>
      <c r="V300">
        <v>0</v>
      </c>
      <c r="W300">
        <f t="shared" ref="W300:W318" si="42">SUM(B300:U300)</f>
        <v>23</v>
      </c>
    </row>
    <row r="301" spans="1:25" x14ac:dyDescent="0.25">
      <c r="A301" s="1" t="s">
        <v>2</v>
      </c>
      <c r="B301">
        <v>1</v>
      </c>
      <c r="C301">
        <v>1</v>
      </c>
      <c r="D301">
        <v>0</v>
      </c>
      <c r="E301">
        <v>2</v>
      </c>
      <c r="F301">
        <v>7</v>
      </c>
      <c r="G301">
        <v>0</v>
      </c>
      <c r="H301">
        <v>4</v>
      </c>
      <c r="I301">
        <v>0</v>
      </c>
      <c r="J301">
        <v>2</v>
      </c>
      <c r="K301">
        <v>0</v>
      </c>
      <c r="L301">
        <v>0</v>
      </c>
      <c r="M301">
        <v>1</v>
      </c>
      <c r="N301">
        <v>0</v>
      </c>
      <c r="O301">
        <v>0</v>
      </c>
      <c r="P301">
        <v>0</v>
      </c>
      <c r="Q301">
        <v>6</v>
      </c>
      <c r="R301">
        <v>0</v>
      </c>
      <c r="S301">
        <v>0</v>
      </c>
      <c r="T301">
        <v>33</v>
      </c>
      <c r="U301">
        <v>0</v>
      </c>
      <c r="V301">
        <v>0</v>
      </c>
      <c r="W301">
        <f t="shared" si="42"/>
        <v>57</v>
      </c>
    </row>
    <row r="302" spans="1:25" x14ac:dyDescent="0.25">
      <c r="A302" s="1" t="s">
        <v>86</v>
      </c>
      <c r="B302">
        <v>10</v>
      </c>
      <c r="C302">
        <v>14</v>
      </c>
      <c r="D302">
        <v>1</v>
      </c>
      <c r="E302">
        <v>8</v>
      </c>
      <c r="F302">
        <v>1</v>
      </c>
      <c r="G302">
        <v>0</v>
      </c>
      <c r="H302">
        <v>1</v>
      </c>
      <c r="I302">
        <v>0</v>
      </c>
      <c r="J302">
        <v>8</v>
      </c>
      <c r="K302">
        <v>4</v>
      </c>
      <c r="L302">
        <v>0</v>
      </c>
      <c r="M302">
        <v>0</v>
      </c>
      <c r="N302">
        <v>1</v>
      </c>
      <c r="O302">
        <v>1</v>
      </c>
      <c r="P302">
        <v>0</v>
      </c>
      <c r="Q302">
        <v>40</v>
      </c>
      <c r="R302">
        <v>1</v>
      </c>
      <c r="S302">
        <v>0</v>
      </c>
      <c r="T302">
        <v>190</v>
      </c>
      <c r="U302">
        <v>0</v>
      </c>
      <c r="V302">
        <v>0</v>
      </c>
      <c r="W302">
        <f t="shared" si="42"/>
        <v>280</v>
      </c>
    </row>
    <row r="303" spans="1:25" x14ac:dyDescent="0.25">
      <c r="A303" s="1" t="s">
        <v>3</v>
      </c>
      <c r="B303">
        <v>39</v>
      </c>
      <c r="C303">
        <v>35</v>
      </c>
      <c r="D303">
        <v>7</v>
      </c>
      <c r="E303">
        <v>23</v>
      </c>
      <c r="F303">
        <v>11</v>
      </c>
      <c r="G303">
        <v>0</v>
      </c>
      <c r="H303">
        <v>3</v>
      </c>
      <c r="I303">
        <v>0</v>
      </c>
      <c r="J303">
        <v>22</v>
      </c>
      <c r="K303">
        <v>5</v>
      </c>
      <c r="L303">
        <v>2</v>
      </c>
      <c r="M303">
        <v>0</v>
      </c>
      <c r="N303">
        <v>0</v>
      </c>
      <c r="O303">
        <v>0</v>
      </c>
      <c r="P303">
        <v>3</v>
      </c>
      <c r="Q303">
        <v>77</v>
      </c>
      <c r="R303">
        <v>36</v>
      </c>
      <c r="S303">
        <v>5</v>
      </c>
      <c r="T303">
        <v>555</v>
      </c>
      <c r="U303">
        <v>0</v>
      </c>
      <c r="V303">
        <v>0</v>
      </c>
      <c r="W303">
        <f t="shared" si="42"/>
        <v>823</v>
      </c>
    </row>
    <row r="304" spans="1:25" x14ac:dyDescent="0.25">
      <c r="A304" s="1" t="s">
        <v>4</v>
      </c>
      <c r="B304">
        <v>8</v>
      </c>
      <c r="C304">
        <v>22</v>
      </c>
      <c r="D304">
        <v>1</v>
      </c>
      <c r="E304">
        <v>7</v>
      </c>
      <c r="F304">
        <v>1</v>
      </c>
      <c r="G304">
        <v>0</v>
      </c>
      <c r="H304">
        <v>0</v>
      </c>
      <c r="I304">
        <v>0</v>
      </c>
      <c r="J304">
        <v>8</v>
      </c>
      <c r="K304">
        <v>2</v>
      </c>
      <c r="L304">
        <v>0</v>
      </c>
      <c r="M304">
        <v>1</v>
      </c>
      <c r="N304">
        <v>0</v>
      </c>
      <c r="O304">
        <v>0</v>
      </c>
      <c r="P304">
        <v>0</v>
      </c>
      <c r="Q304">
        <v>10</v>
      </c>
      <c r="R304">
        <v>18</v>
      </c>
      <c r="S304">
        <v>3</v>
      </c>
      <c r="T304">
        <v>310</v>
      </c>
      <c r="U304">
        <v>0</v>
      </c>
      <c r="V304">
        <v>0</v>
      </c>
      <c r="W304">
        <f t="shared" si="42"/>
        <v>391</v>
      </c>
    </row>
    <row r="305" spans="1:23" x14ac:dyDescent="0.25">
      <c r="A305" s="1" t="s">
        <v>5</v>
      </c>
      <c r="B305">
        <v>6</v>
      </c>
      <c r="C305">
        <v>12</v>
      </c>
      <c r="D305">
        <v>2</v>
      </c>
      <c r="E305">
        <v>10</v>
      </c>
      <c r="F305">
        <v>5</v>
      </c>
      <c r="G305">
        <v>0</v>
      </c>
      <c r="H305">
        <v>0</v>
      </c>
      <c r="I305">
        <v>0</v>
      </c>
      <c r="J305">
        <v>6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1</v>
      </c>
      <c r="Q305">
        <v>71</v>
      </c>
      <c r="R305">
        <v>15</v>
      </c>
      <c r="S305">
        <v>0</v>
      </c>
      <c r="T305">
        <v>180</v>
      </c>
      <c r="U305">
        <v>0</v>
      </c>
      <c r="V305">
        <v>0</v>
      </c>
      <c r="W305">
        <f t="shared" si="42"/>
        <v>308</v>
      </c>
    </row>
    <row r="306" spans="1:23" x14ac:dyDescent="0.25">
      <c r="A306" s="1" t="s">
        <v>6</v>
      </c>
      <c r="B306">
        <v>25</v>
      </c>
      <c r="C306">
        <v>46</v>
      </c>
      <c r="D306">
        <v>7</v>
      </c>
      <c r="E306">
        <v>19</v>
      </c>
      <c r="F306">
        <v>7</v>
      </c>
      <c r="G306">
        <v>1</v>
      </c>
      <c r="H306">
        <v>5</v>
      </c>
      <c r="I306">
        <v>2</v>
      </c>
      <c r="J306">
        <v>50</v>
      </c>
      <c r="K306">
        <v>7</v>
      </c>
      <c r="L306">
        <v>0</v>
      </c>
      <c r="M306">
        <v>8</v>
      </c>
      <c r="N306">
        <v>0</v>
      </c>
      <c r="O306">
        <v>0</v>
      </c>
      <c r="P306">
        <v>12</v>
      </c>
      <c r="Q306">
        <v>140</v>
      </c>
      <c r="R306">
        <v>28</v>
      </c>
      <c r="S306">
        <v>1</v>
      </c>
      <c r="T306">
        <v>565</v>
      </c>
      <c r="U306">
        <v>0</v>
      </c>
      <c r="V306">
        <v>0</v>
      </c>
      <c r="W306">
        <f t="shared" si="42"/>
        <v>923</v>
      </c>
    </row>
    <row r="307" spans="1:23" x14ac:dyDescent="0.25">
      <c r="A307" s="1" t="s">
        <v>7</v>
      </c>
      <c r="B307">
        <v>25</v>
      </c>
      <c r="C307">
        <v>29</v>
      </c>
      <c r="D307">
        <v>4</v>
      </c>
      <c r="E307">
        <v>11</v>
      </c>
      <c r="F307">
        <v>1</v>
      </c>
      <c r="G307">
        <v>0</v>
      </c>
      <c r="H307">
        <v>2</v>
      </c>
      <c r="I307">
        <v>0</v>
      </c>
      <c r="J307">
        <v>8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2</v>
      </c>
      <c r="Q307">
        <v>101</v>
      </c>
      <c r="R307">
        <v>30</v>
      </c>
      <c r="S307">
        <v>5</v>
      </c>
      <c r="T307">
        <v>250</v>
      </c>
      <c r="U307">
        <v>0</v>
      </c>
      <c r="V307">
        <v>0</v>
      </c>
      <c r="W307">
        <f t="shared" si="42"/>
        <v>468</v>
      </c>
    </row>
    <row r="308" spans="1:23" x14ac:dyDescent="0.25">
      <c r="A308" s="1" t="s">
        <v>8</v>
      </c>
      <c r="B308">
        <v>14</v>
      </c>
      <c r="C308">
        <v>13</v>
      </c>
      <c r="D308">
        <v>0</v>
      </c>
      <c r="E308">
        <v>22</v>
      </c>
      <c r="F308">
        <v>15</v>
      </c>
      <c r="G308">
        <v>0</v>
      </c>
      <c r="H308">
        <v>3</v>
      </c>
      <c r="I308">
        <v>0</v>
      </c>
      <c r="J308">
        <v>8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1</v>
      </c>
      <c r="Q308">
        <v>46</v>
      </c>
      <c r="R308">
        <v>9</v>
      </c>
      <c r="S308">
        <v>0</v>
      </c>
      <c r="T308">
        <v>200</v>
      </c>
      <c r="U308">
        <v>0</v>
      </c>
      <c r="V308">
        <v>0</v>
      </c>
      <c r="W308">
        <f t="shared" si="42"/>
        <v>331</v>
      </c>
    </row>
    <row r="309" spans="1:23" x14ac:dyDescent="0.25">
      <c r="A309" s="1" t="s">
        <v>9</v>
      </c>
      <c r="B309">
        <v>4</v>
      </c>
      <c r="C309">
        <v>15</v>
      </c>
      <c r="D309">
        <v>0</v>
      </c>
      <c r="E309">
        <v>1</v>
      </c>
      <c r="F309">
        <v>5</v>
      </c>
      <c r="G309">
        <v>0</v>
      </c>
      <c r="H309">
        <v>1</v>
      </c>
      <c r="I309">
        <v>0</v>
      </c>
      <c r="J309">
        <v>10</v>
      </c>
      <c r="K309">
        <v>0</v>
      </c>
      <c r="L309">
        <v>0</v>
      </c>
      <c r="M309">
        <v>2</v>
      </c>
      <c r="N309">
        <v>0</v>
      </c>
      <c r="O309">
        <v>0</v>
      </c>
      <c r="P309">
        <v>0</v>
      </c>
      <c r="Q309">
        <v>21</v>
      </c>
      <c r="R309">
        <v>4</v>
      </c>
      <c r="S309">
        <v>0</v>
      </c>
      <c r="T309">
        <v>150</v>
      </c>
      <c r="U309">
        <v>0</v>
      </c>
      <c r="V309">
        <v>0</v>
      </c>
      <c r="W309">
        <f t="shared" si="42"/>
        <v>213</v>
      </c>
    </row>
    <row r="310" spans="1:23" x14ac:dyDescent="0.25">
      <c r="A310" s="1" t="s">
        <v>10</v>
      </c>
      <c r="B310">
        <v>1</v>
      </c>
      <c r="C310">
        <v>3</v>
      </c>
      <c r="D310">
        <v>0</v>
      </c>
      <c r="E310">
        <v>2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4</v>
      </c>
      <c r="R310">
        <v>2</v>
      </c>
      <c r="S310">
        <v>2</v>
      </c>
      <c r="T310">
        <v>28</v>
      </c>
      <c r="U310">
        <v>0</v>
      </c>
      <c r="V310">
        <v>0</v>
      </c>
      <c r="W310">
        <f t="shared" si="42"/>
        <v>42</v>
      </c>
    </row>
    <row r="311" spans="1:23" x14ac:dyDescent="0.25">
      <c r="A311" s="1" t="s">
        <v>11</v>
      </c>
      <c r="B311">
        <v>0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f t="shared" si="42"/>
        <v>0</v>
      </c>
    </row>
    <row r="312" spans="1:23" x14ac:dyDescent="0.25">
      <c r="A312" s="1" t="s">
        <v>12</v>
      </c>
      <c r="B312">
        <v>0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f t="shared" si="42"/>
        <v>0</v>
      </c>
    </row>
    <row r="313" spans="1:23" x14ac:dyDescent="0.25">
      <c r="A313" s="1" t="s">
        <v>13</v>
      </c>
      <c r="B313">
        <v>7</v>
      </c>
      <c r="C313">
        <v>4</v>
      </c>
      <c r="D313">
        <v>0</v>
      </c>
      <c r="E313">
        <v>21</v>
      </c>
      <c r="F313">
        <v>3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1</v>
      </c>
      <c r="Q313">
        <v>3</v>
      </c>
      <c r="R313">
        <v>3</v>
      </c>
      <c r="S313">
        <v>0</v>
      </c>
      <c r="T313">
        <v>250</v>
      </c>
      <c r="U313">
        <v>1</v>
      </c>
      <c r="V313">
        <v>1</v>
      </c>
      <c r="W313">
        <f t="shared" si="42"/>
        <v>293</v>
      </c>
    </row>
    <row r="314" spans="1:23" x14ac:dyDescent="0.25">
      <c r="A314" s="1" t="s">
        <v>14</v>
      </c>
      <c r="B314">
        <v>0</v>
      </c>
      <c r="C314">
        <v>0</v>
      </c>
      <c r="D314">
        <v>0</v>
      </c>
      <c r="E314">
        <v>0</v>
      </c>
      <c r="F314">
        <v>1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1</v>
      </c>
      <c r="S314">
        <v>0</v>
      </c>
      <c r="T314">
        <v>0</v>
      </c>
      <c r="U314">
        <v>0</v>
      </c>
      <c r="V314">
        <v>0</v>
      </c>
      <c r="W314">
        <f t="shared" si="42"/>
        <v>2</v>
      </c>
    </row>
    <row r="315" spans="1:23" x14ac:dyDescent="0.25">
      <c r="A315" s="1" t="s">
        <v>15</v>
      </c>
      <c r="B315">
        <v>0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f t="shared" si="42"/>
        <v>0</v>
      </c>
    </row>
    <row r="316" spans="1:23" x14ac:dyDescent="0.25">
      <c r="A316" s="1" t="s">
        <v>16</v>
      </c>
      <c r="B316">
        <v>1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2</v>
      </c>
      <c r="U316">
        <v>0</v>
      </c>
      <c r="V316">
        <v>0</v>
      </c>
      <c r="W316">
        <f t="shared" si="42"/>
        <v>3</v>
      </c>
    </row>
    <row r="317" spans="1:23" x14ac:dyDescent="0.25">
      <c r="A317" s="1" t="s">
        <v>17</v>
      </c>
      <c r="B317">
        <v>6</v>
      </c>
      <c r="C317">
        <v>35</v>
      </c>
      <c r="D317">
        <v>3</v>
      </c>
      <c r="E317">
        <v>15</v>
      </c>
      <c r="F317">
        <v>0</v>
      </c>
      <c r="G317">
        <v>0</v>
      </c>
      <c r="H317">
        <v>0</v>
      </c>
      <c r="I317">
        <v>0</v>
      </c>
      <c r="J317">
        <v>10</v>
      </c>
      <c r="K317">
        <v>0</v>
      </c>
      <c r="L317">
        <v>0</v>
      </c>
      <c r="M317">
        <v>2</v>
      </c>
      <c r="N317">
        <v>1</v>
      </c>
      <c r="O317">
        <v>1</v>
      </c>
      <c r="P317">
        <v>2</v>
      </c>
      <c r="Q317">
        <v>2</v>
      </c>
      <c r="R317">
        <v>11</v>
      </c>
      <c r="S317">
        <v>0</v>
      </c>
      <c r="T317">
        <v>330</v>
      </c>
      <c r="U317">
        <v>0</v>
      </c>
      <c r="V317">
        <v>0</v>
      </c>
      <c r="W317">
        <f t="shared" si="42"/>
        <v>418</v>
      </c>
    </row>
    <row r="318" spans="1:23" x14ac:dyDescent="0.25">
      <c r="A318" s="1" t="s">
        <v>18</v>
      </c>
      <c r="B318">
        <v>0</v>
      </c>
      <c r="C318">
        <v>1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1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3</v>
      </c>
      <c r="R318">
        <v>1</v>
      </c>
      <c r="S318">
        <v>0</v>
      </c>
      <c r="T318">
        <v>26</v>
      </c>
      <c r="U318">
        <v>0</v>
      </c>
      <c r="V318">
        <v>0</v>
      </c>
      <c r="W318">
        <f t="shared" si="42"/>
        <v>32</v>
      </c>
    </row>
    <row r="319" spans="1:23" x14ac:dyDescent="0.25">
      <c r="A319" s="14" t="s">
        <v>19</v>
      </c>
      <c r="B319">
        <f>SUM(B317:B318)</f>
        <v>6</v>
      </c>
      <c r="C319">
        <f>SUM(C317:C318)</f>
        <v>36</v>
      </c>
      <c r="D319">
        <f>SUM(D317:D318)</f>
        <v>3</v>
      </c>
      <c r="E319">
        <f>SUM(E317:E318)</f>
        <v>15</v>
      </c>
      <c r="F319">
        <f>SUM(F317:F318)</f>
        <v>0</v>
      </c>
      <c r="H319">
        <f t="shared" ref="H319:V319" si="43">SUM(H317:H318)</f>
        <v>0</v>
      </c>
      <c r="I319">
        <f t="shared" si="43"/>
        <v>0</v>
      </c>
      <c r="J319">
        <f t="shared" si="43"/>
        <v>11</v>
      </c>
      <c r="K319">
        <f t="shared" si="43"/>
        <v>0</v>
      </c>
      <c r="L319">
        <f t="shared" si="43"/>
        <v>0</v>
      </c>
      <c r="M319">
        <f t="shared" si="43"/>
        <v>2</v>
      </c>
      <c r="N319">
        <f t="shared" si="43"/>
        <v>1</v>
      </c>
      <c r="O319">
        <f t="shared" si="43"/>
        <v>1</v>
      </c>
      <c r="P319">
        <f t="shared" si="43"/>
        <v>2</v>
      </c>
      <c r="Q319">
        <f t="shared" si="43"/>
        <v>5</v>
      </c>
      <c r="R319">
        <f t="shared" si="43"/>
        <v>12</v>
      </c>
      <c r="S319">
        <f t="shared" si="43"/>
        <v>0</v>
      </c>
      <c r="T319">
        <f t="shared" si="43"/>
        <v>356</v>
      </c>
      <c r="U319">
        <f t="shared" si="43"/>
        <v>0</v>
      </c>
      <c r="V319">
        <f t="shared" si="43"/>
        <v>0</v>
      </c>
      <c r="W319" s="15">
        <f>SUM(B319:V319)</f>
        <v>450</v>
      </c>
    </row>
    <row r="320" spans="1:23" x14ac:dyDescent="0.25">
      <c r="A320" s="16" t="s">
        <v>79</v>
      </c>
      <c r="B320" s="15">
        <f t="shared" ref="B320:V320" si="44">SUM(B300:B318)</f>
        <v>148</v>
      </c>
      <c r="C320" s="15">
        <f t="shared" si="44"/>
        <v>230</v>
      </c>
      <c r="D320" s="15">
        <f t="shared" si="44"/>
        <v>28</v>
      </c>
      <c r="E320" s="15">
        <f t="shared" si="44"/>
        <v>141</v>
      </c>
      <c r="F320" s="15">
        <f t="shared" si="44"/>
        <v>57</v>
      </c>
      <c r="G320" s="15">
        <f t="shared" si="44"/>
        <v>1</v>
      </c>
      <c r="H320" s="15">
        <f t="shared" si="44"/>
        <v>19</v>
      </c>
      <c r="I320" s="15">
        <f t="shared" si="44"/>
        <v>2</v>
      </c>
      <c r="J320" s="15">
        <f t="shared" si="44"/>
        <v>133</v>
      </c>
      <c r="K320" s="15">
        <f t="shared" si="44"/>
        <v>18</v>
      </c>
      <c r="L320" s="15">
        <f t="shared" si="44"/>
        <v>2</v>
      </c>
      <c r="M320" s="15">
        <f t="shared" si="44"/>
        <v>14</v>
      </c>
      <c r="N320" s="15">
        <f t="shared" si="44"/>
        <v>2</v>
      </c>
      <c r="O320" s="15">
        <f t="shared" si="44"/>
        <v>2</v>
      </c>
      <c r="P320" s="15">
        <f t="shared" si="44"/>
        <v>22</v>
      </c>
      <c r="Q320" s="15">
        <f t="shared" si="44"/>
        <v>527</v>
      </c>
      <c r="R320" s="15">
        <f t="shared" si="44"/>
        <v>159</v>
      </c>
      <c r="S320" s="15">
        <f t="shared" si="44"/>
        <v>16</v>
      </c>
      <c r="T320" s="15">
        <f>SUM(T300:T318)</f>
        <v>3085</v>
      </c>
      <c r="U320" s="15">
        <f t="shared" si="44"/>
        <v>1</v>
      </c>
      <c r="V320" s="15">
        <f t="shared" si="44"/>
        <v>1</v>
      </c>
      <c r="W320" s="15">
        <f>SUM(B320:V320)</f>
        <v>4608</v>
      </c>
    </row>
    <row r="321" spans="1:25" x14ac:dyDescent="0.25">
      <c r="A321" s="1" t="s">
        <v>64</v>
      </c>
      <c r="B321">
        <f>SUM(B300:B310)</f>
        <v>134</v>
      </c>
      <c r="C321">
        <f>SUM(C300:C310)</f>
        <v>190</v>
      </c>
      <c r="D321">
        <f>SUM(D300:D310)</f>
        <v>25</v>
      </c>
      <c r="E321">
        <f>SUM(E300:E310)</f>
        <v>105</v>
      </c>
      <c r="F321">
        <f>SUM(F300:F310)</f>
        <v>53</v>
      </c>
      <c r="H321">
        <f t="shared" ref="H321:V321" si="45">SUM(H300:H310)</f>
        <v>19</v>
      </c>
      <c r="I321">
        <f t="shared" si="45"/>
        <v>2</v>
      </c>
      <c r="J321">
        <f t="shared" si="45"/>
        <v>122</v>
      </c>
      <c r="K321">
        <f t="shared" si="45"/>
        <v>18</v>
      </c>
      <c r="L321">
        <f t="shared" si="45"/>
        <v>2</v>
      </c>
      <c r="M321">
        <f t="shared" si="45"/>
        <v>12</v>
      </c>
      <c r="N321">
        <f t="shared" si="45"/>
        <v>1</v>
      </c>
      <c r="O321">
        <f t="shared" si="45"/>
        <v>1</v>
      </c>
      <c r="P321">
        <f t="shared" si="45"/>
        <v>19</v>
      </c>
      <c r="Q321">
        <f t="shared" si="45"/>
        <v>519</v>
      </c>
      <c r="R321">
        <f t="shared" si="45"/>
        <v>143</v>
      </c>
      <c r="S321">
        <f t="shared" si="45"/>
        <v>16</v>
      </c>
      <c r="T321">
        <f>SUM(T300:T310)</f>
        <v>2477</v>
      </c>
      <c r="U321">
        <f t="shared" si="45"/>
        <v>0</v>
      </c>
      <c r="V321">
        <f t="shared" si="45"/>
        <v>0</v>
      </c>
      <c r="W321" s="15">
        <f>SUM(B321:V321)</f>
        <v>3858</v>
      </c>
    </row>
    <row r="322" spans="1:25" x14ac:dyDescent="0.25">
      <c r="A322" s="1" t="s">
        <v>65</v>
      </c>
      <c r="B322">
        <f>SUM(B311:B316)</f>
        <v>8</v>
      </c>
      <c r="C322">
        <f>SUM(C311:C316)</f>
        <v>4</v>
      </c>
      <c r="D322">
        <f>SUM(D311:D316)</f>
        <v>0</v>
      </c>
      <c r="E322">
        <f>SUM(E311:E316)</f>
        <v>21</v>
      </c>
      <c r="F322">
        <f>SUM(F311:F316)</f>
        <v>4</v>
      </c>
      <c r="H322">
        <f t="shared" ref="H322:V322" si="46">SUM(H311:H316)</f>
        <v>0</v>
      </c>
      <c r="I322">
        <f t="shared" si="46"/>
        <v>0</v>
      </c>
      <c r="J322">
        <f t="shared" si="46"/>
        <v>0</v>
      </c>
      <c r="K322">
        <f t="shared" si="46"/>
        <v>0</v>
      </c>
      <c r="L322">
        <f t="shared" si="46"/>
        <v>0</v>
      </c>
      <c r="M322">
        <f t="shared" si="46"/>
        <v>0</v>
      </c>
      <c r="N322">
        <f t="shared" si="46"/>
        <v>0</v>
      </c>
      <c r="O322">
        <f t="shared" si="46"/>
        <v>0</v>
      </c>
      <c r="P322">
        <f t="shared" si="46"/>
        <v>1</v>
      </c>
      <c r="Q322">
        <f t="shared" si="46"/>
        <v>3</v>
      </c>
      <c r="R322">
        <f t="shared" si="46"/>
        <v>4</v>
      </c>
      <c r="S322">
        <f t="shared" si="46"/>
        <v>0</v>
      </c>
      <c r="T322">
        <f t="shared" si="46"/>
        <v>252</v>
      </c>
      <c r="U322">
        <f t="shared" si="46"/>
        <v>1</v>
      </c>
      <c r="V322">
        <f t="shared" si="46"/>
        <v>1</v>
      </c>
      <c r="W322" s="15">
        <f>SUM(B322:V322)</f>
        <v>299</v>
      </c>
    </row>
    <row r="326" spans="1:25" x14ac:dyDescent="0.25">
      <c r="B326" s="1" t="s">
        <v>90</v>
      </c>
    </row>
    <row r="328" spans="1:25" x14ac:dyDescent="0.25">
      <c r="A328" s="17" t="s">
        <v>63</v>
      </c>
      <c r="B328" s="18" t="s">
        <v>20</v>
      </c>
      <c r="C328" s="18" t="s">
        <v>21</v>
      </c>
      <c r="D328" s="18" t="s">
        <v>22</v>
      </c>
      <c r="E328" s="18" t="s">
        <v>23</v>
      </c>
      <c r="F328" s="18" t="s">
        <v>80</v>
      </c>
      <c r="G328" s="18" t="s">
        <v>25</v>
      </c>
      <c r="H328" s="18" t="s">
        <v>26</v>
      </c>
      <c r="I328" s="18" t="s">
        <v>76</v>
      </c>
      <c r="J328" s="18" t="s">
        <v>27</v>
      </c>
      <c r="K328" s="18" t="s">
        <v>28</v>
      </c>
      <c r="L328" s="18" t="s">
        <v>97</v>
      </c>
      <c r="M328" s="18" t="s">
        <v>30</v>
      </c>
      <c r="N328" s="18" t="s">
        <v>31</v>
      </c>
      <c r="O328" s="18" t="s">
        <v>77</v>
      </c>
      <c r="P328" s="18" t="s">
        <v>32</v>
      </c>
      <c r="Q328" s="18" t="s">
        <v>81</v>
      </c>
      <c r="R328" s="18" t="s">
        <v>34</v>
      </c>
      <c r="S328" s="18" t="s">
        <v>35</v>
      </c>
      <c r="T328" s="18" t="s">
        <v>36</v>
      </c>
      <c r="U328" s="18" t="s">
        <v>37</v>
      </c>
      <c r="W328" s="1" t="s">
        <v>94</v>
      </c>
      <c r="X328" s="18" t="s">
        <v>95</v>
      </c>
      <c r="Y328" s="1"/>
    </row>
    <row r="329" spans="1:25" x14ac:dyDescent="0.25">
      <c r="A329" s="18" t="s">
        <v>1</v>
      </c>
      <c r="B329">
        <v>4.3478260869565216E-2</v>
      </c>
      <c r="C329">
        <v>0</v>
      </c>
      <c r="D329">
        <v>0.13043478260869565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0.13043478260869565</v>
      </c>
      <c r="Q329">
        <v>0</v>
      </c>
      <c r="R329">
        <v>0</v>
      </c>
      <c r="S329">
        <v>0.69565217391304346</v>
      </c>
      <c r="T329">
        <v>0</v>
      </c>
      <c r="U329">
        <v>0</v>
      </c>
      <c r="W329">
        <v>0.45454545454545453</v>
      </c>
      <c r="X329">
        <v>6.8181818181818177E-2</v>
      </c>
    </row>
    <row r="330" spans="1:25" x14ac:dyDescent="0.25">
      <c r="A330" s="18" t="s">
        <v>2</v>
      </c>
      <c r="B330">
        <v>1.7543859649122806E-2</v>
      </c>
      <c r="C330">
        <v>1.7543859649122806E-2</v>
      </c>
      <c r="D330">
        <v>0</v>
      </c>
      <c r="E330">
        <v>3.5087719298245612E-2</v>
      </c>
      <c r="F330">
        <v>0.12280701754385964</v>
      </c>
      <c r="G330">
        <v>7.0175438596491224E-2</v>
      </c>
      <c r="H330">
        <v>0</v>
      </c>
      <c r="I330">
        <v>3.5087719298245612E-2</v>
      </c>
      <c r="J330">
        <v>0</v>
      </c>
      <c r="K330">
        <v>0</v>
      </c>
      <c r="L330">
        <v>1.7543859649122806E-2</v>
      </c>
      <c r="M330">
        <v>0</v>
      </c>
      <c r="N330">
        <v>0</v>
      </c>
      <c r="O330">
        <v>0</v>
      </c>
      <c r="P330">
        <v>0.10526315789473684</v>
      </c>
      <c r="Q330">
        <v>0</v>
      </c>
      <c r="R330">
        <v>0</v>
      </c>
      <c r="S330">
        <v>0.57894736842105265</v>
      </c>
      <c r="T330">
        <v>0</v>
      </c>
      <c r="U330">
        <v>0</v>
      </c>
      <c r="W330">
        <v>0.22566371681415928</v>
      </c>
      <c r="X330">
        <v>2.6548672566371681E-2</v>
      </c>
    </row>
    <row r="331" spans="1:25" x14ac:dyDescent="0.25">
      <c r="A331" s="18" t="s">
        <v>86</v>
      </c>
      <c r="B331">
        <v>3.5714285714285712E-2</v>
      </c>
      <c r="C331">
        <v>0.05</v>
      </c>
      <c r="D331">
        <v>3.5714285714285713E-3</v>
      </c>
      <c r="E331">
        <v>2.8571428571428571E-2</v>
      </c>
      <c r="F331">
        <v>3.5714285714285713E-3</v>
      </c>
      <c r="G331">
        <v>3.5714285714285713E-3</v>
      </c>
      <c r="H331">
        <v>0</v>
      </c>
      <c r="I331">
        <v>2.8571428571428571E-2</v>
      </c>
      <c r="J331">
        <v>1.4285714285714285E-2</v>
      </c>
      <c r="K331">
        <v>0</v>
      </c>
      <c r="L331">
        <v>0</v>
      </c>
      <c r="M331">
        <v>3.5714285714285713E-3</v>
      </c>
      <c r="N331">
        <v>3.5714285714285713E-3</v>
      </c>
      <c r="O331">
        <v>0</v>
      </c>
      <c r="P331">
        <v>0.14285714285714285</v>
      </c>
      <c r="Q331">
        <v>3.5714285714285713E-3</v>
      </c>
      <c r="R331">
        <v>0</v>
      </c>
      <c r="S331">
        <v>0.6785714285714286</v>
      </c>
      <c r="T331">
        <v>0</v>
      </c>
      <c r="U331">
        <v>0</v>
      </c>
      <c r="W331">
        <v>3.1866666666666665</v>
      </c>
      <c r="X331">
        <v>0.54666666666666663</v>
      </c>
    </row>
    <row r="332" spans="1:25" x14ac:dyDescent="0.25">
      <c r="A332" s="18" t="s">
        <v>3</v>
      </c>
      <c r="B332">
        <v>4.7387606318347507E-2</v>
      </c>
      <c r="C332">
        <v>4.25273390036452E-2</v>
      </c>
      <c r="D332">
        <v>8.5054678007290396E-3</v>
      </c>
      <c r="E332">
        <v>2.7946537059538274E-2</v>
      </c>
      <c r="F332">
        <v>1.3365735115431349E-2</v>
      </c>
      <c r="G332">
        <v>3.6452004860267314E-3</v>
      </c>
      <c r="H332">
        <v>0</v>
      </c>
      <c r="I332">
        <v>2.6731470230862697E-2</v>
      </c>
      <c r="J332">
        <v>6.0753341433778859E-3</v>
      </c>
      <c r="K332">
        <v>2.4301336573511541E-3</v>
      </c>
      <c r="L332">
        <v>0</v>
      </c>
      <c r="M332">
        <v>0</v>
      </c>
      <c r="N332">
        <v>0</v>
      </c>
      <c r="O332">
        <v>3.6452004860267314E-3</v>
      </c>
      <c r="P332">
        <v>9.356014580801944E-2</v>
      </c>
      <c r="Q332">
        <v>4.374240583232078E-2</v>
      </c>
      <c r="R332">
        <v>6.0753341433778859E-3</v>
      </c>
      <c r="S332">
        <v>0.67436208991494528</v>
      </c>
      <c r="T332">
        <v>0</v>
      </c>
      <c r="U332">
        <v>0</v>
      </c>
      <c r="W332">
        <v>4.4904458598726116</v>
      </c>
      <c r="X332">
        <v>0.75159235668789814</v>
      </c>
    </row>
    <row r="333" spans="1:25" x14ac:dyDescent="0.25">
      <c r="A333" s="18" t="s">
        <v>4</v>
      </c>
      <c r="B333">
        <v>2.0460358056265986E-2</v>
      </c>
      <c r="C333">
        <v>5.6265984654731455E-2</v>
      </c>
      <c r="D333">
        <v>2.5575447570332483E-3</v>
      </c>
      <c r="E333">
        <v>1.7902813299232736E-2</v>
      </c>
      <c r="F333">
        <v>2.5575447570332483E-3</v>
      </c>
      <c r="G333">
        <v>0</v>
      </c>
      <c r="H333">
        <v>0</v>
      </c>
      <c r="I333">
        <v>2.0460358056265986E-2</v>
      </c>
      <c r="J333">
        <v>5.1150895140664966E-3</v>
      </c>
      <c r="K333">
        <v>0</v>
      </c>
      <c r="L333">
        <v>2.5575447570332483E-3</v>
      </c>
      <c r="M333">
        <v>0</v>
      </c>
      <c r="N333">
        <v>0</v>
      </c>
      <c r="O333">
        <v>0</v>
      </c>
      <c r="P333">
        <v>2.557544757033248E-2</v>
      </c>
      <c r="Q333">
        <v>4.6035805626598467E-2</v>
      </c>
      <c r="R333">
        <v>7.6726342710997444E-3</v>
      </c>
      <c r="S333">
        <v>0.79283887468030689</v>
      </c>
      <c r="T333">
        <v>0</v>
      </c>
      <c r="U333">
        <v>0</v>
      </c>
      <c r="W333">
        <v>1.5</v>
      </c>
      <c r="X333">
        <v>0.12916666666666668</v>
      </c>
    </row>
    <row r="334" spans="1:25" x14ac:dyDescent="0.25">
      <c r="A334" s="18" t="s">
        <v>5</v>
      </c>
      <c r="B334">
        <v>1.948051948051948E-2</v>
      </c>
      <c r="C334">
        <v>3.896103896103896E-2</v>
      </c>
      <c r="D334">
        <v>6.4935064935064939E-3</v>
      </c>
      <c r="E334">
        <v>3.2467532467532464E-2</v>
      </c>
      <c r="F334">
        <v>1.6233766233766232E-2</v>
      </c>
      <c r="G334">
        <v>0</v>
      </c>
      <c r="H334">
        <v>0</v>
      </c>
      <c r="I334">
        <v>1.948051948051948E-2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3.246753246753247E-3</v>
      </c>
      <c r="P334">
        <v>0.23051948051948051</v>
      </c>
      <c r="Q334">
        <v>4.8701298701298704E-2</v>
      </c>
      <c r="R334">
        <v>0</v>
      </c>
      <c r="S334">
        <v>0.58441558441558439</v>
      </c>
      <c r="T334">
        <v>0</v>
      </c>
      <c r="U334">
        <v>0</v>
      </c>
      <c r="W334">
        <v>2.6428571428571428</v>
      </c>
      <c r="X334">
        <v>1.0238095238095237</v>
      </c>
    </row>
    <row r="335" spans="1:25" x14ac:dyDescent="0.25">
      <c r="A335" s="18" t="s">
        <v>6</v>
      </c>
      <c r="B335">
        <v>2.7085590465872156E-2</v>
      </c>
      <c r="C335">
        <v>4.9837486457204767E-2</v>
      </c>
      <c r="D335">
        <v>7.5839653304442039E-3</v>
      </c>
      <c r="E335">
        <v>2.0585048754062838E-2</v>
      </c>
      <c r="F335">
        <v>8.6673889490790895E-3</v>
      </c>
      <c r="G335">
        <v>5.4171180931744311E-3</v>
      </c>
      <c r="H335">
        <v>2.1668472372697724E-3</v>
      </c>
      <c r="I335">
        <v>5.4171180931744313E-2</v>
      </c>
      <c r="J335">
        <v>7.5839653304442039E-3</v>
      </c>
      <c r="K335">
        <v>0</v>
      </c>
      <c r="L335">
        <v>8.6673889490790895E-3</v>
      </c>
      <c r="M335">
        <v>0</v>
      </c>
      <c r="N335">
        <v>0</v>
      </c>
      <c r="O335">
        <v>1.3001083423618635E-2</v>
      </c>
      <c r="P335">
        <v>0.15167930660888407</v>
      </c>
      <c r="Q335">
        <v>3.0335861321776816E-2</v>
      </c>
      <c r="R335">
        <v>1.0834236186348862E-3</v>
      </c>
      <c r="S335">
        <v>0.61213434452871074</v>
      </c>
      <c r="T335">
        <v>0</v>
      </c>
      <c r="U335">
        <v>0</v>
      </c>
      <c r="W335">
        <v>1.8992443324937027</v>
      </c>
      <c r="X335">
        <v>0.4256926952141058</v>
      </c>
    </row>
    <row r="336" spans="1:25" x14ac:dyDescent="0.25">
      <c r="A336" s="18" t="s">
        <v>7</v>
      </c>
      <c r="B336">
        <v>5.3418803418803416E-2</v>
      </c>
      <c r="C336">
        <v>6.1965811965811968E-2</v>
      </c>
      <c r="D336">
        <v>8.5470085470085479E-3</v>
      </c>
      <c r="E336">
        <v>2.3504273504273504E-2</v>
      </c>
      <c r="F336">
        <v>2.136752136752137E-3</v>
      </c>
      <c r="G336">
        <v>4.2735042735042739E-3</v>
      </c>
      <c r="H336">
        <v>0</v>
      </c>
      <c r="I336">
        <v>1.7094017094017096E-2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4.2735042735042739E-3</v>
      </c>
      <c r="P336">
        <v>0.21581196581196582</v>
      </c>
      <c r="Q336">
        <v>6.4102564102564097E-2</v>
      </c>
      <c r="R336">
        <v>1.0683760683760684E-2</v>
      </c>
      <c r="S336">
        <v>0.53418803418803418</v>
      </c>
      <c r="T336">
        <v>0</v>
      </c>
      <c r="U336">
        <v>0</v>
      </c>
      <c r="W336">
        <v>3.5319148936170213</v>
      </c>
      <c r="X336">
        <v>1.446808510638298</v>
      </c>
    </row>
    <row r="337" spans="1:24" x14ac:dyDescent="0.25">
      <c r="A337" s="18" t="s">
        <v>8</v>
      </c>
      <c r="B337">
        <v>4.2296072507552872E-2</v>
      </c>
      <c r="C337">
        <v>3.9274924471299093E-2</v>
      </c>
      <c r="D337">
        <v>0</v>
      </c>
      <c r="E337">
        <v>6.6465256797583083E-2</v>
      </c>
      <c r="F337">
        <v>4.5317220543806644E-2</v>
      </c>
      <c r="G337">
        <v>9.0634441087613302E-3</v>
      </c>
      <c r="H337">
        <v>0</v>
      </c>
      <c r="I337">
        <v>2.4169184290030211E-2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3.0211480362537764E-3</v>
      </c>
      <c r="P337">
        <v>0.13897280966767372</v>
      </c>
      <c r="Q337">
        <v>2.7190332326283987E-2</v>
      </c>
      <c r="R337">
        <v>0</v>
      </c>
      <c r="S337">
        <v>0.60422960725075525</v>
      </c>
      <c r="T337">
        <v>0</v>
      </c>
      <c r="U337">
        <v>0</v>
      </c>
      <c r="W337">
        <v>2.9361702127659575</v>
      </c>
      <c r="X337">
        <v>0.58510638297872342</v>
      </c>
    </row>
    <row r="338" spans="1:24" x14ac:dyDescent="0.25">
      <c r="A338" s="18" t="s">
        <v>9</v>
      </c>
      <c r="B338">
        <v>1.8779342723004695E-2</v>
      </c>
      <c r="C338">
        <v>7.0422535211267609E-2</v>
      </c>
      <c r="D338">
        <v>0</v>
      </c>
      <c r="E338">
        <v>4.6948356807511738E-3</v>
      </c>
      <c r="F338">
        <v>2.3474178403755867E-2</v>
      </c>
      <c r="G338">
        <v>4.6948356807511738E-3</v>
      </c>
      <c r="H338">
        <v>0</v>
      </c>
      <c r="I338">
        <v>4.6948356807511735E-2</v>
      </c>
      <c r="J338">
        <v>0</v>
      </c>
      <c r="K338">
        <v>0</v>
      </c>
      <c r="L338">
        <v>9.3896713615023476E-3</v>
      </c>
      <c r="M338">
        <v>0</v>
      </c>
      <c r="N338">
        <v>0</v>
      </c>
      <c r="O338">
        <v>0</v>
      </c>
      <c r="P338">
        <v>9.8591549295774641E-2</v>
      </c>
      <c r="Q338">
        <v>1.8779342723004695E-2</v>
      </c>
      <c r="R338">
        <v>0</v>
      </c>
      <c r="S338">
        <v>0.70422535211267601</v>
      </c>
      <c r="T338">
        <v>0</v>
      </c>
      <c r="U338">
        <v>0</v>
      </c>
      <c r="W338">
        <v>0.72586872586872586</v>
      </c>
      <c r="X338">
        <v>9.6525096525096526E-2</v>
      </c>
    </row>
    <row r="339" spans="1:24" x14ac:dyDescent="0.25">
      <c r="A339" s="18" t="s">
        <v>10</v>
      </c>
      <c r="B339">
        <v>2.3809523809523808E-2</v>
      </c>
      <c r="C339">
        <v>7.1428571428571425E-2</v>
      </c>
      <c r="D339">
        <v>0</v>
      </c>
      <c r="E339">
        <v>4.7619047619047616E-2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9.5238095238095233E-2</v>
      </c>
      <c r="Q339">
        <v>4.7619047619047616E-2</v>
      </c>
      <c r="R339">
        <v>4.7619047619047616E-2</v>
      </c>
      <c r="S339">
        <v>0.66666666666666663</v>
      </c>
      <c r="T339">
        <v>0</v>
      </c>
      <c r="U339">
        <v>0</v>
      </c>
      <c r="W339">
        <v>0.31775700934579437</v>
      </c>
      <c r="X339">
        <v>7.476635514018691E-2</v>
      </c>
    </row>
    <row r="340" spans="1:24" x14ac:dyDescent="0.25">
      <c r="A340" s="18" t="s">
        <v>11</v>
      </c>
      <c r="B340">
        <v>0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W340">
        <v>0</v>
      </c>
      <c r="X340">
        <v>0</v>
      </c>
    </row>
    <row r="341" spans="1:24" x14ac:dyDescent="0.25">
      <c r="A341" s="18" t="s">
        <v>12</v>
      </c>
      <c r="B341">
        <v>0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W341">
        <v>0</v>
      </c>
      <c r="X341">
        <v>0</v>
      </c>
    </row>
    <row r="342" spans="1:24" x14ac:dyDescent="0.25">
      <c r="A342" s="18" t="s">
        <v>13</v>
      </c>
      <c r="B342">
        <v>2.3809523809523808E-2</v>
      </c>
      <c r="C342">
        <v>1.3605442176870748E-2</v>
      </c>
      <c r="D342">
        <v>0</v>
      </c>
      <c r="E342">
        <v>7.1428571428571425E-2</v>
      </c>
      <c r="F342">
        <v>1.020408163265306E-2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3.4013605442176869E-3</v>
      </c>
      <c r="P342">
        <v>1.020408163265306E-2</v>
      </c>
      <c r="Q342">
        <v>1.020408163265306E-2</v>
      </c>
      <c r="R342">
        <v>0</v>
      </c>
      <c r="S342">
        <v>0.85034013605442171</v>
      </c>
      <c r="T342">
        <v>3.4013605442176869E-3</v>
      </c>
      <c r="U342">
        <v>3.4013605442176869E-3</v>
      </c>
      <c r="W342" t="s">
        <v>82</v>
      </c>
      <c r="X342" t="s">
        <v>82</v>
      </c>
    </row>
    <row r="343" spans="1:24" x14ac:dyDescent="0.25">
      <c r="A343" s="18" t="s">
        <v>14</v>
      </c>
      <c r="B343">
        <v>0</v>
      </c>
      <c r="C343">
        <v>0</v>
      </c>
      <c r="D343">
        <v>0</v>
      </c>
      <c r="E343">
        <v>0</v>
      </c>
      <c r="F343">
        <v>0.5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0.5</v>
      </c>
      <c r="R343">
        <v>0</v>
      </c>
      <c r="S343">
        <v>0</v>
      </c>
      <c r="T343">
        <v>0</v>
      </c>
      <c r="U343">
        <v>0</v>
      </c>
      <c r="W343">
        <v>2.8571428571428571E-2</v>
      </c>
      <c r="X343">
        <v>2.8571428571428571E-2</v>
      </c>
    </row>
    <row r="344" spans="1:24" x14ac:dyDescent="0.25">
      <c r="A344" s="18" t="s">
        <v>15</v>
      </c>
      <c r="B344">
        <v>0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W344">
        <v>0</v>
      </c>
      <c r="X344">
        <v>0</v>
      </c>
    </row>
    <row r="345" spans="1:24" x14ac:dyDescent="0.25">
      <c r="A345" s="18" t="s">
        <v>16</v>
      </c>
      <c r="B345">
        <v>0.33333333333333331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0.66666666666666663</v>
      </c>
      <c r="T345">
        <v>0</v>
      </c>
      <c r="U345">
        <v>0</v>
      </c>
      <c r="W345">
        <v>3.7974683544303799E-2</v>
      </c>
      <c r="X345">
        <v>0</v>
      </c>
    </row>
    <row r="346" spans="1:24" x14ac:dyDescent="0.25">
      <c r="A346" s="18" t="s">
        <v>17</v>
      </c>
      <c r="B346">
        <v>1.0752688172043012E-2</v>
      </c>
      <c r="C346">
        <v>6.2724014336917558E-2</v>
      </c>
      <c r="D346">
        <v>5.3763440860215058E-3</v>
      </c>
      <c r="E346">
        <v>2.6881720430107527E-2</v>
      </c>
      <c r="F346">
        <v>0</v>
      </c>
      <c r="G346">
        <v>0</v>
      </c>
      <c r="H346">
        <v>0</v>
      </c>
      <c r="I346">
        <v>1.7921146953405017E-2</v>
      </c>
      <c r="J346">
        <v>0</v>
      </c>
      <c r="K346">
        <v>0</v>
      </c>
      <c r="L346">
        <v>3.5842293906810036E-3</v>
      </c>
      <c r="M346">
        <v>1.7921146953405018E-3</v>
      </c>
      <c r="N346">
        <v>1.7921146953405018E-3</v>
      </c>
      <c r="O346">
        <v>3.5842293906810036E-3</v>
      </c>
      <c r="P346">
        <v>3.5842293906810036E-3</v>
      </c>
      <c r="Q346">
        <v>1.9713261648745518E-2</v>
      </c>
      <c r="R346">
        <v>0</v>
      </c>
      <c r="S346">
        <v>0.59139784946236562</v>
      </c>
      <c r="T346">
        <v>0</v>
      </c>
      <c r="U346">
        <v>0</v>
      </c>
      <c r="W346" t="s">
        <v>82</v>
      </c>
      <c r="X346" t="s">
        <v>82</v>
      </c>
    </row>
    <row r="347" spans="1:24" x14ac:dyDescent="0.25">
      <c r="A347" s="18" t="s">
        <v>18</v>
      </c>
      <c r="B347">
        <v>0</v>
      </c>
      <c r="C347">
        <v>3.125E-2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3.125E-2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9.375E-2</v>
      </c>
      <c r="Q347">
        <v>3.125E-2</v>
      </c>
      <c r="R347">
        <v>0</v>
      </c>
      <c r="S347">
        <v>0.8125</v>
      </c>
      <c r="T347">
        <v>0</v>
      </c>
      <c r="U347">
        <v>0</v>
      </c>
      <c r="W347">
        <v>0.5</v>
      </c>
      <c r="X347">
        <v>7.1428571428571425E-2</v>
      </c>
    </row>
    <row r="350" spans="1:24" x14ac:dyDescent="0.25">
      <c r="B350" s="1" t="s">
        <v>93</v>
      </c>
    </row>
    <row r="352" spans="1:24" x14ac:dyDescent="0.25">
      <c r="A352" s="19" t="s">
        <v>83</v>
      </c>
      <c r="B352" s="5" t="s">
        <v>20</v>
      </c>
      <c r="C352" s="5" t="s">
        <v>21</v>
      </c>
      <c r="D352" s="5" t="s">
        <v>22</v>
      </c>
      <c r="E352" s="5" t="s">
        <v>25</v>
      </c>
      <c r="F352" s="5" t="s">
        <v>76</v>
      </c>
      <c r="G352" s="5" t="s">
        <v>27</v>
      </c>
      <c r="H352" s="5" t="s">
        <v>99</v>
      </c>
      <c r="I352" s="5" t="s">
        <v>84</v>
      </c>
      <c r="J352" s="5" t="s">
        <v>32</v>
      </c>
      <c r="K352" s="5" t="s">
        <v>85</v>
      </c>
      <c r="L352" s="5" t="s">
        <v>35</v>
      </c>
      <c r="M352" s="5" t="s">
        <v>34</v>
      </c>
    </row>
    <row r="353" spans="1:13" x14ac:dyDescent="0.25">
      <c r="A353" s="20">
        <v>1</v>
      </c>
      <c r="B353">
        <v>3.5714285714285712E-2</v>
      </c>
      <c r="C353">
        <v>0.05</v>
      </c>
      <c r="D353">
        <v>3.5714285714285713E-3</v>
      </c>
      <c r="E353">
        <v>3.5714285714285713E-3</v>
      </c>
      <c r="F353">
        <v>2.8571428571428571E-2</v>
      </c>
      <c r="G353">
        <v>1.4285714285714285E-2</v>
      </c>
      <c r="H353">
        <v>0</v>
      </c>
      <c r="I353">
        <v>0</v>
      </c>
      <c r="J353">
        <v>0.14285714285714285</v>
      </c>
      <c r="K353">
        <v>3.5714285714285713E-3</v>
      </c>
      <c r="L353">
        <v>0.6785714285714286</v>
      </c>
      <c r="M353">
        <v>0</v>
      </c>
    </row>
    <row r="354" spans="1:13" x14ac:dyDescent="0.25">
      <c r="A354" s="20">
        <v>1</v>
      </c>
      <c r="B354">
        <v>4.3478260869565216E-2</v>
      </c>
      <c r="C354">
        <v>0</v>
      </c>
      <c r="D354">
        <v>0.13043478260869565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0.13043478260869565</v>
      </c>
      <c r="K354">
        <v>0</v>
      </c>
      <c r="L354">
        <v>0.69565217391304346</v>
      </c>
      <c r="M354">
        <v>0</v>
      </c>
    </row>
    <row r="355" spans="1:13" x14ac:dyDescent="0.25">
      <c r="A355" s="20">
        <v>1</v>
      </c>
      <c r="B355">
        <v>1.7543859649122806E-2</v>
      </c>
      <c r="C355">
        <v>1.7543859649122806E-2</v>
      </c>
      <c r="D355">
        <v>0</v>
      </c>
      <c r="E355">
        <v>7.0175438596491224E-2</v>
      </c>
      <c r="F355">
        <v>3.5087719298245612E-2</v>
      </c>
      <c r="G355">
        <v>0</v>
      </c>
      <c r="H355">
        <v>1.7543859649122806E-2</v>
      </c>
      <c r="I355">
        <v>0</v>
      </c>
      <c r="J355">
        <v>0.10526315789473684</v>
      </c>
      <c r="K355">
        <v>0</v>
      </c>
      <c r="L355">
        <v>0.57894736842105265</v>
      </c>
      <c r="M355">
        <v>0</v>
      </c>
    </row>
    <row r="356" spans="1:13" x14ac:dyDescent="0.25">
      <c r="A356" s="20">
        <v>1</v>
      </c>
      <c r="B356">
        <v>4.7387606318347507E-2</v>
      </c>
      <c r="C356">
        <v>4.25273390036452E-2</v>
      </c>
      <c r="D356">
        <v>8.5054678007290396E-3</v>
      </c>
      <c r="E356">
        <v>3.6452004860267314E-3</v>
      </c>
      <c r="F356">
        <v>2.6731470230862697E-2</v>
      </c>
      <c r="G356">
        <v>6.0753341433778859E-3</v>
      </c>
      <c r="H356">
        <v>0</v>
      </c>
      <c r="I356">
        <v>3.6452004860267314E-3</v>
      </c>
      <c r="J356">
        <v>9.356014580801944E-2</v>
      </c>
      <c r="K356">
        <v>4.374240583232078E-2</v>
      </c>
      <c r="L356">
        <v>0.67436208991494528</v>
      </c>
      <c r="M356">
        <v>6.0753341433778859E-3</v>
      </c>
    </row>
    <row r="357" spans="1:13" x14ac:dyDescent="0.25">
      <c r="A357" s="20">
        <v>1</v>
      </c>
      <c r="B357">
        <v>2.0460358056265986E-2</v>
      </c>
      <c r="C357">
        <v>5.6265984654731455E-2</v>
      </c>
      <c r="D357">
        <v>2.5575447570332483E-3</v>
      </c>
      <c r="E357">
        <v>0</v>
      </c>
      <c r="F357">
        <v>2.0460358056265986E-2</v>
      </c>
      <c r="G357">
        <v>5.1150895140664966E-3</v>
      </c>
      <c r="H357">
        <v>2.5575447570332483E-3</v>
      </c>
      <c r="I357">
        <v>0</v>
      </c>
      <c r="J357">
        <v>2.557544757033248E-2</v>
      </c>
      <c r="K357">
        <v>4.6035805626598467E-2</v>
      </c>
      <c r="L357">
        <v>0.79283887468030689</v>
      </c>
      <c r="M357">
        <v>7.6726342710997444E-3</v>
      </c>
    </row>
    <row r="358" spans="1:13" x14ac:dyDescent="0.25">
      <c r="A358" s="20">
        <v>1</v>
      </c>
      <c r="B358">
        <v>1.948051948051948E-2</v>
      </c>
      <c r="C358">
        <v>3.896103896103896E-2</v>
      </c>
      <c r="D358">
        <v>6.4935064935064939E-3</v>
      </c>
      <c r="E358">
        <v>0</v>
      </c>
      <c r="F358">
        <v>1.948051948051948E-2</v>
      </c>
      <c r="G358">
        <v>0</v>
      </c>
      <c r="H358">
        <v>0</v>
      </c>
      <c r="I358">
        <v>3.246753246753247E-3</v>
      </c>
      <c r="J358">
        <v>0.23051948051948051</v>
      </c>
      <c r="K358">
        <v>4.8701298701298704E-2</v>
      </c>
      <c r="L358">
        <v>0.58441558441558439</v>
      </c>
      <c r="M358">
        <v>0</v>
      </c>
    </row>
    <row r="359" spans="1:13" x14ac:dyDescent="0.25">
      <c r="A359" s="20">
        <v>1</v>
      </c>
      <c r="B359">
        <v>2.7085590465872156E-2</v>
      </c>
      <c r="C359">
        <v>4.9837486457204767E-2</v>
      </c>
      <c r="D359">
        <v>7.5839653304442039E-3</v>
      </c>
      <c r="E359">
        <v>5.4171180931744311E-3</v>
      </c>
      <c r="F359">
        <v>5.4171180931744313E-2</v>
      </c>
      <c r="G359">
        <v>7.5839653304442039E-3</v>
      </c>
      <c r="H359">
        <v>8.6673889490790895E-3</v>
      </c>
      <c r="I359">
        <v>1.3001083423618635E-2</v>
      </c>
      <c r="J359">
        <v>0.15167930660888407</v>
      </c>
      <c r="K359">
        <v>3.0335861321776816E-2</v>
      </c>
      <c r="L359">
        <v>0.61213434452871074</v>
      </c>
      <c r="M359">
        <v>1.0834236186348862E-3</v>
      </c>
    </row>
    <row r="360" spans="1:13" x14ac:dyDescent="0.25">
      <c r="A360" s="20">
        <v>1</v>
      </c>
      <c r="B360">
        <v>5.3418803418803416E-2</v>
      </c>
      <c r="C360">
        <v>6.1965811965811968E-2</v>
      </c>
      <c r="D360">
        <v>8.5470085470085479E-3</v>
      </c>
      <c r="E360">
        <v>4.2735042735042739E-3</v>
      </c>
      <c r="F360">
        <v>1.7094017094017096E-2</v>
      </c>
      <c r="G360">
        <v>0</v>
      </c>
      <c r="H360">
        <v>0</v>
      </c>
      <c r="I360">
        <v>4.2735042735042739E-3</v>
      </c>
      <c r="J360">
        <v>0.21581196581196582</v>
      </c>
      <c r="K360">
        <v>6.4102564102564097E-2</v>
      </c>
      <c r="L360">
        <v>0.53418803418803418</v>
      </c>
      <c r="M360">
        <v>1.0683760683760684E-2</v>
      </c>
    </row>
    <row r="361" spans="1:13" x14ac:dyDescent="0.25">
      <c r="A361" s="20">
        <v>1</v>
      </c>
      <c r="B361">
        <v>4.2296072507552872E-2</v>
      </c>
      <c r="C361">
        <v>3.9274924471299093E-2</v>
      </c>
      <c r="D361">
        <v>0</v>
      </c>
      <c r="E361">
        <v>9.0634441087613302E-3</v>
      </c>
      <c r="F361">
        <v>2.4169184290030211E-2</v>
      </c>
      <c r="G361">
        <v>0</v>
      </c>
      <c r="H361">
        <v>0</v>
      </c>
      <c r="I361">
        <v>3.0211480362537764E-3</v>
      </c>
      <c r="J361">
        <v>0.13897280966767372</v>
      </c>
      <c r="K361">
        <v>2.7190332326283987E-2</v>
      </c>
      <c r="L361">
        <v>0.60422960725075525</v>
      </c>
      <c r="M361">
        <v>0</v>
      </c>
    </row>
    <row r="362" spans="1:13" x14ac:dyDescent="0.25">
      <c r="A362" s="20">
        <v>1</v>
      </c>
      <c r="B362">
        <v>1.8779342723004695E-2</v>
      </c>
      <c r="C362">
        <v>7.0422535211267609E-2</v>
      </c>
      <c r="D362">
        <v>0</v>
      </c>
      <c r="E362">
        <v>4.6948356807511738E-3</v>
      </c>
      <c r="F362">
        <v>4.6948356807511735E-2</v>
      </c>
      <c r="G362">
        <v>0</v>
      </c>
      <c r="H362">
        <v>9.3896713615023476E-3</v>
      </c>
      <c r="I362">
        <v>0</v>
      </c>
      <c r="J362">
        <v>9.8591549295774641E-2</v>
      </c>
      <c r="K362">
        <v>1.8779342723004695E-2</v>
      </c>
      <c r="L362">
        <v>0.70422535211267601</v>
      </c>
      <c r="M362">
        <v>0</v>
      </c>
    </row>
    <row r="363" spans="1:13" x14ac:dyDescent="0.25">
      <c r="A363" s="20">
        <v>1</v>
      </c>
      <c r="B363">
        <v>2.3809523809523808E-2</v>
      </c>
      <c r="C363">
        <v>7.1428571428571425E-2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9.5238095238095233E-2</v>
      </c>
      <c r="K363">
        <v>4.7619047619047616E-2</v>
      </c>
      <c r="L363">
        <v>0.66666666666666663</v>
      </c>
      <c r="M363">
        <v>4.7619047619047616E-2</v>
      </c>
    </row>
    <row r="364" spans="1:13" x14ac:dyDescent="0.25">
      <c r="A364">
        <v>2</v>
      </c>
      <c r="B364">
        <v>0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</row>
    <row r="365" spans="1:13" x14ac:dyDescent="0.25">
      <c r="A365">
        <v>2</v>
      </c>
      <c r="B365">
        <v>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</row>
    <row r="366" spans="1:13" x14ac:dyDescent="0.25">
      <c r="A366">
        <v>2</v>
      </c>
      <c r="B366">
        <v>2.3809523809523808E-2</v>
      </c>
      <c r="C366">
        <v>1.3605442176870748E-2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3.4013605442176869E-3</v>
      </c>
      <c r="J366">
        <v>1.020408163265306E-2</v>
      </c>
      <c r="K366">
        <v>1.020408163265306E-2</v>
      </c>
      <c r="L366">
        <v>0.85034013605442171</v>
      </c>
      <c r="M366">
        <v>0</v>
      </c>
    </row>
    <row r="367" spans="1:13" x14ac:dyDescent="0.25">
      <c r="A367">
        <v>2</v>
      </c>
      <c r="B367">
        <v>0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0.5</v>
      </c>
      <c r="L367">
        <v>0</v>
      </c>
      <c r="M367">
        <v>0</v>
      </c>
    </row>
    <row r="368" spans="1:13" x14ac:dyDescent="0.25">
      <c r="A368">
        <v>2</v>
      </c>
      <c r="B368">
        <v>0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</row>
    <row r="369" spans="1:13" x14ac:dyDescent="0.25">
      <c r="A369">
        <v>2</v>
      </c>
      <c r="B369">
        <v>0.33333333333333331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0.66666666666666663</v>
      </c>
      <c r="M369">
        <v>0</v>
      </c>
    </row>
    <row r="370" spans="1:13" x14ac:dyDescent="0.25">
      <c r="A370">
        <v>3</v>
      </c>
      <c r="B370">
        <v>1.0752688172043012E-2</v>
      </c>
      <c r="C370">
        <v>6.2724014336917558E-2</v>
      </c>
      <c r="D370">
        <v>5.3763440860215058E-3</v>
      </c>
      <c r="E370">
        <v>0</v>
      </c>
      <c r="F370">
        <v>1.7921146953405017E-2</v>
      </c>
      <c r="G370">
        <v>0</v>
      </c>
      <c r="H370">
        <v>3.5842293906810036E-3</v>
      </c>
      <c r="I370">
        <v>3.5842293906810036E-3</v>
      </c>
      <c r="J370">
        <v>3.5842293906810036E-3</v>
      </c>
      <c r="K370">
        <v>1.9713261648745518E-2</v>
      </c>
      <c r="L370">
        <v>0.59139784946236562</v>
      </c>
      <c r="M370">
        <v>0</v>
      </c>
    </row>
    <row r="371" spans="1:13" x14ac:dyDescent="0.25">
      <c r="A371">
        <v>3</v>
      </c>
      <c r="B371">
        <v>0</v>
      </c>
      <c r="C371">
        <v>3.125E-2</v>
      </c>
      <c r="D371">
        <v>0</v>
      </c>
      <c r="E371">
        <v>0</v>
      </c>
      <c r="F371">
        <v>3.125E-2</v>
      </c>
      <c r="G371">
        <v>0</v>
      </c>
      <c r="H371">
        <v>0</v>
      </c>
      <c r="I371">
        <v>0</v>
      </c>
      <c r="J371">
        <v>9.375E-2</v>
      </c>
      <c r="K371">
        <v>3.125E-2</v>
      </c>
      <c r="L371">
        <v>0.8125</v>
      </c>
      <c r="M371">
        <v>0</v>
      </c>
    </row>
    <row r="388" spans="3:21" x14ac:dyDescent="0.25">
      <c r="C388" s="15"/>
      <c r="J388" s="15"/>
      <c r="L388" s="15"/>
      <c r="O388" s="15"/>
      <c r="U388" s="15"/>
    </row>
    <row r="389" spans="3:21" x14ac:dyDescent="0.25">
      <c r="C389" s="15"/>
      <c r="J389" s="15"/>
      <c r="L389" s="15"/>
      <c r="O389" s="15"/>
      <c r="U389" s="15"/>
    </row>
    <row r="390" spans="3:21" x14ac:dyDescent="0.25">
      <c r="C390" s="15"/>
      <c r="J390" s="15"/>
      <c r="L390" s="15"/>
      <c r="O390" s="15"/>
      <c r="U390" s="15"/>
    </row>
    <row r="391" spans="3:21" x14ac:dyDescent="0.25">
      <c r="C391" s="15"/>
      <c r="J391" s="15"/>
      <c r="L391" s="15"/>
      <c r="O391" s="15"/>
      <c r="U391" s="15"/>
    </row>
    <row r="392" spans="3:21" x14ac:dyDescent="0.25">
      <c r="C392" s="15"/>
      <c r="J392" s="15"/>
      <c r="L392" s="15"/>
      <c r="O392" s="15"/>
      <c r="U392" s="15"/>
    </row>
    <row r="393" spans="3:21" x14ac:dyDescent="0.25">
      <c r="C393" s="15"/>
      <c r="J393" s="15"/>
      <c r="L393" s="15"/>
      <c r="O393" s="15"/>
      <c r="U393" s="15"/>
    </row>
    <row r="394" spans="3:21" x14ac:dyDescent="0.25">
      <c r="C394" s="15"/>
      <c r="J394" s="15"/>
      <c r="L394" s="15"/>
      <c r="O394" s="15"/>
      <c r="U394" s="15"/>
    </row>
    <row r="395" spans="3:21" x14ac:dyDescent="0.25">
      <c r="C395" s="15"/>
      <c r="J395" s="15"/>
      <c r="L395" s="15"/>
      <c r="O395" s="15"/>
      <c r="U395" s="15"/>
    </row>
    <row r="396" spans="3:21" x14ac:dyDescent="0.25">
      <c r="C396" s="15"/>
      <c r="J396" s="15"/>
      <c r="L396" s="15"/>
      <c r="O396" s="15"/>
      <c r="U396" s="15"/>
    </row>
    <row r="397" spans="3:21" x14ac:dyDescent="0.25">
      <c r="C397" s="15"/>
      <c r="J397" s="15"/>
      <c r="L397" s="15"/>
      <c r="O397" s="15"/>
      <c r="U397" s="15"/>
    </row>
    <row r="398" spans="3:21" x14ac:dyDescent="0.25">
      <c r="C398" s="15"/>
      <c r="J398" s="15"/>
      <c r="L398" s="15"/>
      <c r="O398" s="15"/>
      <c r="U398" s="15"/>
    </row>
    <row r="399" spans="3:21" x14ac:dyDescent="0.25">
      <c r="C399" s="15"/>
      <c r="J399" s="15"/>
      <c r="L399" s="15"/>
      <c r="O399" s="15"/>
      <c r="U399" s="15"/>
    </row>
    <row r="400" spans="3:21" x14ac:dyDescent="0.25">
      <c r="C400" s="15"/>
      <c r="J400" s="15"/>
      <c r="L400" s="15"/>
      <c r="O400" s="15"/>
      <c r="U400" s="15"/>
    </row>
    <row r="401" spans="3:21" x14ac:dyDescent="0.25">
      <c r="C401" s="15"/>
      <c r="J401" s="15"/>
      <c r="L401" s="15"/>
      <c r="O401" s="15"/>
      <c r="U401" s="15"/>
    </row>
    <row r="402" spans="3:21" x14ac:dyDescent="0.25">
      <c r="C402" s="15"/>
      <c r="J402" s="15"/>
      <c r="L402" s="15"/>
      <c r="O402" s="15"/>
      <c r="U402" s="15"/>
    </row>
    <row r="403" spans="3:21" x14ac:dyDescent="0.25">
      <c r="C403" s="15"/>
      <c r="J403" s="15"/>
      <c r="L403" s="15"/>
      <c r="O403" s="15"/>
      <c r="U403" s="15"/>
    </row>
    <row r="404" spans="3:21" x14ac:dyDescent="0.25">
      <c r="C404" s="15"/>
      <c r="J404" s="15"/>
      <c r="L404" s="15"/>
      <c r="O404" s="15"/>
      <c r="U404" s="15"/>
    </row>
    <row r="405" spans="3:21" x14ac:dyDescent="0.25">
      <c r="C405" s="15"/>
      <c r="J405" s="15"/>
      <c r="L405" s="15"/>
      <c r="O405" s="15"/>
      <c r="U405" s="15"/>
    </row>
    <row r="406" spans="3:21" x14ac:dyDescent="0.25">
      <c r="C406" s="15"/>
      <c r="J406" s="15"/>
      <c r="L406" s="15"/>
      <c r="O406" s="15"/>
      <c r="U406" s="15"/>
    </row>
    <row r="407" spans="3:21" x14ac:dyDescent="0.25">
      <c r="C407" s="15"/>
      <c r="J407" s="15"/>
      <c r="L407" s="15"/>
      <c r="O407" s="15"/>
      <c r="U407" s="15"/>
    </row>
  </sheetData>
  <conditionalFormatting sqref="N268:Y26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91:M29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68:M268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scale="59" orientation="landscape" r:id="rId1"/>
  <ignoredErrors>
    <ignoredError sqref="T321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1B4B6-39D6-4404-ADC6-6E05EB4428D6}">
  <dimension ref="A2:Y13"/>
  <sheetViews>
    <sheetView workbookViewId="0">
      <selection activeCell="A9" sqref="A9"/>
    </sheetView>
  </sheetViews>
  <sheetFormatPr defaultRowHeight="15" x14ac:dyDescent="0.25"/>
  <cols>
    <col min="1" max="1" width="13" customWidth="1"/>
    <col min="2" max="2" width="7.140625" customWidth="1"/>
    <col min="3" max="3" width="7.5703125" customWidth="1"/>
    <col min="4" max="4" width="7.28515625" customWidth="1"/>
    <col min="5" max="5" width="6.85546875" customWidth="1"/>
    <col min="6" max="6" width="6.42578125" customWidth="1"/>
    <col min="7" max="7" width="6.7109375" customWidth="1"/>
    <col min="8" max="9" width="7.85546875" customWidth="1"/>
    <col min="10" max="10" width="6" customWidth="1"/>
    <col min="11" max="11" width="7.7109375" customWidth="1"/>
    <col min="12" max="12" width="6.85546875" customWidth="1"/>
    <col min="13" max="13" width="7.28515625" customWidth="1"/>
    <col min="14" max="15" width="7.5703125" customWidth="1"/>
    <col min="16" max="16" width="6.85546875" customWidth="1"/>
    <col min="17" max="17" width="7.140625" customWidth="1"/>
    <col min="18" max="18" width="7.42578125" customWidth="1"/>
    <col min="19" max="19" width="8.28515625" customWidth="1"/>
    <col min="20" max="20" width="6.7109375" customWidth="1"/>
    <col min="21" max="21" width="7.42578125" customWidth="1"/>
    <col min="22" max="22" width="6.85546875" customWidth="1"/>
    <col min="23" max="23" width="7.5703125" customWidth="1"/>
    <col min="24" max="24" width="9.140625" customWidth="1"/>
  </cols>
  <sheetData>
    <row r="2" spans="1:25" x14ac:dyDescent="0.25">
      <c r="A2" s="2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64</v>
      </c>
      <c r="W2" s="1" t="s">
        <v>65</v>
      </c>
      <c r="X2" s="1" t="s">
        <v>66</v>
      </c>
    </row>
    <row r="3" spans="1:25" x14ac:dyDescent="0.25">
      <c r="A3" s="2" t="s">
        <v>67</v>
      </c>
      <c r="B3" s="7">
        <v>35</v>
      </c>
      <c r="C3" s="7">
        <v>1</v>
      </c>
      <c r="D3" s="7">
        <v>4</v>
      </c>
      <c r="E3" s="7">
        <v>107</v>
      </c>
      <c r="F3" s="7">
        <v>38</v>
      </c>
      <c r="G3" s="7">
        <v>31</v>
      </c>
      <c r="H3" s="7">
        <v>109</v>
      </c>
      <c r="I3" s="7">
        <v>71</v>
      </c>
      <c r="J3" s="7">
        <v>50</v>
      </c>
      <c r="K3" s="7">
        <v>20</v>
      </c>
      <c r="L3" s="7">
        <v>6</v>
      </c>
      <c r="M3" s="7">
        <v>0</v>
      </c>
      <c r="N3" s="7">
        <v>0</v>
      </c>
      <c r="O3" s="7">
        <v>33</v>
      </c>
      <c r="P3" s="7">
        <v>0</v>
      </c>
      <c r="Q3" s="7">
        <v>0</v>
      </c>
      <c r="R3" s="7">
        <v>1</v>
      </c>
      <c r="S3" s="7">
        <v>63</v>
      </c>
      <c r="T3" s="7">
        <v>1</v>
      </c>
      <c r="U3" s="7">
        <v>64</v>
      </c>
      <c r="V3" s="7">
        <v>472</v>
      </c>
      <c r="W3" s="7">
        <v>34</v>
      </c>
      <c r="X3" s="7">
        <v>570</v>
      </c>
      <c r="Y3" s="2" t="s">
        <v>67</v>
      </c>
    </row>
    <row r="4" spans="1:25" x14ac:dyDescent="0.25">
      <c r="A4" s="2" t="s">
        <v>68</v>
      </c>
      <c r="B4" s="8">
        <v>11</v>
      </c>
      <c r="C4" s="8">
        <v>0</v>
      </c>
      <c r="D4" s="8">
        <v>14</v>
      </c>
      <c r="E4" s="8">
        <v>36</v>
      </c>
      <c r="F4" s="8">
        <v>10</v>
      </c>
      <c r="G4" s="8">
        <v>11</v>
      </c>
      <c r="H4" s="8">
        <v>71</v>
      </c>
      <c r="I4" s="8">
        <v>11</v>
      </c>
      <c r="J4" s="8">
        <v>26</v>
      </c>
      <c r="K4" s="8">
        <v>18</v>
      </c>
      <c r="L4" s="8">
        <v>0</v>
      </c>
      <c r="M4" s="8">
        <v>0</v>
      </c>
      <c r="N4" s="8">
        <v>0</v>
      </c>
      <c r="O4" s="8">
        <v>3</v>
      </c>
      <c r="P4" s="8">
        <v>0</v>
      </c>
      <c r="Q4" s="8">
        <v>0</v>
      </c>
      <c r="R4" s="8">
        <v>0</v>
      </c>
      <c r="S4" s="8">
        <v>12</v>
      </c>
      <c r="T4" s="8">
        <v>0</v>
      </c>
      <c r="U4" s="8">
        <v>12</v>
      </c>
      <c r="V4" s="8">
        <v>208</v>
      </c>
      <c r="W4" s="8">
        <v>3</v>
      </c>
      <c r="X4" s="8">
        <v>223</v>
      </c>
      <c r="Y4" s="2" t="s">
        <v>68</v>
      </c>
    </row>
    <row r="5" spans="1:25" ht="15.75" thickBot="1" x14ac:dyDescent="0.3">
      <c r="A5" s="2" t="s">
        <v>69</v>
      </c>
      <c r="B5" s="8">
        <v>41</v>
      </c>
      <c r="C5" s="8">
        <v>1</v>
      </c>
      <c r="D5" s="8">
        <v>6</v>
      </c>
      <c r="E5" s="8">
        <v>113</v>
      </c>
      <c r="F5" s="8">
        <v>28</v>
      </c>
      <c r="G5" s="8">
        <v>86</v>
      </c>
      <c r="H5" s="8">
        <v>168</v>
      </c>
      <c r="I5" s="8">
        <v>131</v>
      </c>
      <c r="J5" s="8">
        <v>55</v>
      </c>
      <c r="K5" s="8">
        <v>25</v>
      </c>
      <c r="L5" s="8">
        <v>6</v>
      </c>
      <c r="M5" s="8">
        <v>0</v>
      </c>
      <c r="N5" s="8">
        <v>0</v>
      </c>
      <c r="O5" s="8">
        <v>7</v>
      </c>
      <c r="P5" s="8">
        <v>2</v>
      </c>
      <c r="Q5" s="8">
        <v>0</v>
      </c>
      <c r="R5" s="8">
        <v>0</v>
      </c>
      <c r="S5" s="8">
        <v>13</v>
      </c>
      <c r="T5" s="8">
        <v>2</v>
      </c>
      <c r="U5" s="8">
        <v>15</v>
      </c>
      <c r="V5" s="8">
        <v>660</v>
      </c>
      <c r="W5" s="8">
        <v>9</v>
      </c>
      <c r="X5" s="8">
        <v>684</v>
      </c>
      <c r="Y5" s="2" t="s">
        <v>69</v>
      </c>
    </row>
    <row r="6" spans="1:25" ht="16.5" thickTop="1" thickBot="1" x14ac:dyDescent="0.3">
      <c r="A6" s="2" t="s">
        <v>70</v>
      </c>
      <c r="B6" s="8">
        <v>23.913043478260871</v>
      </c>
      <c r="C6" s="11">
        <v>0</v>
      </c>
      <c r="D6" s="10">
        <v>77.777777777777786</v>
      </c>
      <c r="E6" s="8">
        <v>25.174825174825177</v>
      </c>
      <c r="F6" s="8">
        <v>20.833333333333336</v>
      </c>
      <c r="G6" s="8">
        <v>26.190476190476193</v>
      </c>
      <c r="H6" s="8">
        <v>39.444444444444443</v>
      </c>
      <c r="I6" s="8">
        <v>13.414634146341465</v>
      </c>
      <c r="J6" s="8">
        <v>34.210526315789473</v>
      </c>
      <c r="K6" s="9">
        <v>47.368421052631575</v>
      </c>
      <c r="L6" s="12">
        <v>0</v>
      </c>
      <c r="M6" s="8" t="e">
        <v>#DIV/0!</v>
      </c>
      <c r="N6" s="8" t="e">
        <v>#DIV/0!</v>
      </c>
      <c r="O6" s="8">
        <v>8.3333333333333321</v>
      </c>
      <c r="P6" s="8" t="e">
        <v>#DIV/0!</v>
      </c>
      <c r="Q6" s="8" t="e">
        <v>#DIV/0!</v>
      </c>
      <c r="R6" s="8">
        <v>0</v>
      </c>
      <c r="S6" s="8">
        <v>16</v>
      </c>
      <c r="T6" s="8">
        <v>0</v>
      </c>
      <c r="U6" s="8">
        <v>15.789473684210526</v>
      </c>
      <c r="V6" s="8">
        <v>30.588235294117649</v>
      </c>
      <c r="W6" s="8">
        <v>8.1081081081081088</v>
      </c>
      <c r="X6" s="8">
        <v>28.121059268600252</v>
      </c>
      <c r="Y6" s="2" t="s">
        <v>70</v>
      </c>
    </row>
    <row r="7" spans="1:25" ht="16.5" thickTop="1" thickBot="1" x14ac:dyDescent="0.3">
      <c r="A7" s="2" t="s">
        <v>71</v>
      </c>
      <c r="B7" s="8">
        <v>53.94736842105263</v>
      </c>
      <c r="C7" s="8">
        <v>50</v>
      </c>
      <c r="D7" s="8">
        <v>60</v>
      </c>
      <c r="E7" s="8">
        <v>51.363636363636367</v>
      </c>
      <c r="F7" s="11">
        <v>42.424242424242422</v>
      </c>
      <c r="G7" s="10">
        <v>73.504273504273513</v>
      </c>
      <c r="H7" s="8">
        <v>60.649819494584833</v>
      </c>
      <c r="I7" s="9">
        <v>64.851485148514854</v>
      </c>
      <c r="J7" s="8">
        <v>52.380952380952387</v>
      </c>
      <c r="K7" s="8">
        <v>55.555555555555557</v>
      </c>
      <c r="L7" s="8">
        <v>50</v>
      </c>
      <c r="M7" s="8" t="e">
        <v>#DIV/0!</v>
      </c>
      <c r="N7" s="8" t="e">
        <v>#DIV/0!</v>
      </c>
      <c r="O7" s="8">
        <v>17.5</v>
      </c>
      <c r="P7" s="9">
        <v>100</v>
      </c>
      <c r="Q7" s="8" t="e">
        <v>#DIV/0!</v>
      </c>
      <c r="R7" s="8">
        <v>0</v>
      </c>
      <c r="S7" s="8">
        <v>17.105263157894736</v>
      </c>
      <c r="T7" s="8">
        <v>66.666666666666657</v>
      </c>
      <c r="U7" s="8">
        <v>18.9873417721519</v>
      </c>
      <c r="V7" s="8">
        <v>58.303886925795055</v>
      </c>
      <c r="W7" s="8">
        <v>20.930232558139537</v>
      </c>
      <c r="X7" s="8">
        <v>54.54545454545454</v>
      </c>
      <c r="Y7" s="2" t="s">
        <v>71</v>
      </c>
    </row>
    <row r="9" spans="1:25" x14ac:dyDescent="0.25">
      <c r="A9" s="1" t="s">
        <v>72</v>
      </c>
      <c r="B9" s="8">
        <v>54.945054945054949</v>
      </c>
      <c r="C9" s="8">
        <v>50</v>
      </c>
      <c r="D9" s="8">
        <v>75</v>
      </c>
      <c r="E9" s="8">
        <v>57.034220532319388</v>
      </c>
      <c r="F9" s="8">
        <v>64.102564102564102</v>
      </c>
      <c r="G9" s="8">
        <v>32.8125</v>
      </c>
      <c r="H9" s="8">
        <v>52.941176470588239</v>
      </c>
      <c r="I9" s="8">
        <v>38.497652582159624</v>
      </c>
      <c r="J9" s="8">
        <v>58.015267175572518</v>
      </c>
      <c r="K9" s="8">
        <v>60.317460317460316</v>
      </c>
      <c r="L9" s="8">
        <v>50</v>
      </c>
      <c r="M9" s="8" t="e">
        <v>#DIV/0!</v>
      </c>
      <c r="N9" s="8" t="e">
        <v>#DIV/0!</v>
      </c>
      <c r="O9" s="8">
        <v>83.720930232558146</v>
      </c>
      <c r="P9" s="8">
        <v>0</v>
      </c>
      <c r="Q9" s="8" t="e">
        <v>#DIV/0!</v>
      </c>
      <c r="R9" s="8">
        <v>100</v>
      </c>
      <c r="S9" s="8">
        <v>85.227272727272734</v>
      </c>
      <c r="T9" s="8">
        <v>33.333333333333329</v>
      </c>
      <c r="U9" s="8">
        <v>83.516483516483518</v>
      </c>
      <c r="V9" s="8">
        <v>51.541850220264315</v>
      </c>
      <c r="W9" s="8">
        <v>80.434782608695656</v>
      </c>
      <c r="X9" s="8">
        <v>54.36957971981321</v>
      </c>
      <c r="Y9" t="s">
        <v>72</v>
      </c>
    </row>
    <row r="11" spans="1:25" x14ac:dyDescent="0.25">
      <c r="A11" s="1" t="s">
        <v>42</v>
      </c>
      <c r="B11" s="4">
        <v>3.5587188612099648E-2</v>
      </c>
      <c r="C11" s="4">
        <v>0.125</v>
      </c>
      <c r="D11" s="4">
        <v>1.7543859649122806E-2</v>
      </c>
      <c r="E11" s="4">
        <v>4.7387606318347507E-2</v>
      </c>
      <c r="F11" s="4">
        <v>2.0460358056265986E-2</v>
      </c>
      <c r="G11" s="4">
        <v>1.948051948051948E-2</v>
      </c>
      <c r="H11" s="4">
        <v>2.7085590465872156E-2</v>
      </c>
      <c r="I11" s="4">
        <v>5.128205128205128E-2</v>
      </c>
      <c r="J11" s="4">
        <v>4.2296072507552872E-2</v>
      </c>
      <c r="K11" s="4">
        <v>1.8779342723004695E-2</v>
      </c>
      <c r="L11" s="4">
        <v>2.3809523809523808E-2</v>
      </c>
      <c r="M11" s="4" t="e">
        <v>#DIV/0!</v>
      </c>
      <c r="N11" s="4" t="e">
        <v>#DIV/0!</v>
      </c>
      <c r="O11" s="4">
        <v>2.3809523809523808E-2</v>
      </c>
      <c r="P11" s="4">
        <v>0</v>
      </c>
      <c r="Q11" s="4" t="e">
        <v>#DIV/0!</v>
      </c>
      <c r="R11" s="4">
        <v>0.33333333333333331</v>
      </c>
      <c r="S11" s="3">
        <v>1.0752688172043012E-2</v>
      </c>
      <c r="T11" s="3">
        <v>0</v>
      </c>
      <c r="U11" s="4">
        <v>1.405152224824356E-2</v>
      </c>
      <c r="V11" s="4">
        <v>3.4590377113133938E-2</v>
      </c>
      <c r="W11" s="4">
        <v>2.6755852842809364E-2</v>
      </c>
      <c r="X11" s="4">
        <v>3.1203566121842496E-2</v>
      </c>
      <c r="Y11" s="1" t="s">
        <v>42</v>
      </c>
    </row>
    <row r="12" spans="1:25" x14ac:dyDescent="0.25">
      <c r="A12" s="1" t="s">
        <v>43</v>
      </c>
      <c r="B12" s="4">
        <v>4.9822064056939501E-2</v>
      </c>
      <c r="C12" s="4">
        <v>0</v>
      </c>
      <c r="D12" s="4">
        <v>1.7543859649122806E-2</v>
      </c>
      <c r="E12" s="4">
        <v>4.25273390036452E-2</v>
      </c>
      <c r="F12" s="4">
        <v>5.6265984654731455E-2</v>
      </c>
      <c r="G12" s="4">
        <v>3.896103896103896E-2</v>
      </c>
      <c r="H12" s="4">
        <v>4.9837486457204767E-2</v>
      </c>
      <c r="I12" s="4">
        <v>6.1965811965811968E-2</v>
      </c>
      <c r="J12" s="4">
        <v>3.9274924471299093E-2</v>
      </c>
      <c r="K12" s="4">
        <v>7.0422535211267609E-2</v>
      </c>
      <c r="L12" s="4">
        <v>7.1428571428571425E-2</v>
      </c>
      <c r="M12" s="4" t="e">
        <v>#DIV/0!</v>
      </c>
      <c r="N12" s="4" t="e">
        <v>#DIV/0!</v>
      </c>
      <c r="O12" s="4">
        <v>1.3605442176870748E-2</v>
      </c>
      <c r="P12" s="4">
        <v>0</v>
      </c>
      <c r="Q12" s="4" t="e">
        <v>#DIV/0!</v>
      </c>
      <c r="R12" s="4">
        <v>0</v>
      </c>
      <c r="S12" s="3">
        <v>6.2724014336917558E-2</v>
      </c>
      <c r="T12" s="3">
        <v>0.1111111111111111</v>
      </c>
      <c r="U12" s="4">
        <v>8.4309133489461355E-2</v>
      </c>
      <c r="V12" s="4">
        <v>4.94148244473342E-2</v>
      </c>
      <c r="W12" s="4">
        <v>1.3377926421404682E-2</v>
      </c>
      <c r="X12" s="4">
        <v>4.8821906177032477E-2</v>
      </c>
      <c r="Y12" s="1" t="s">
        <v>43</v>
      </c>
    </row>
    <row r="13" spans="1:25" x14ac:dyDescent="0.25">
      <c r="A13" s="1" t="s">
        <v>44</v>
      </c>
      <c r="B13" s="4">
        <v>3.5587188612099642E-3</v>
      </c>
      <c r="C13" s="4">
        <v>0</v>
      </c>
      <c r="D13" s="4">
        <v>0</v>
      </c>
      <c r="E13" s="4">
        <v>8.5054678007290396E-3</v>
      </c>
      <c r="F13" s="4">
        <v>2.5575447570332483E-3</v>
      </c>
      <c r="G13" s="4">
        <v>6.4935064935064939E-3</v>
      </c>
      <c r="H13" s="4">
        <v>7.5839653304442039E-3</v>
      </c>
      <c r="I13" s="4">
        <v>2.136752136752137E-3</v>
      </c>
      <c r="J13" s="4">
        <v>0</v>
      </c>
      <c r="K13" s="4">
        <v>0</v>
      </c>
      <c r="L13" s="4">
        <v>0</v>
      </c>
      <c r="M13" s="4" t="e">
        <v>#DIV/0!</v>
      </c>
      <c r="N13" s="4" t="e">
        <v>#DIV/0!</v>
      </c>
      <c r="O13" s="4">
        <v>0</v>
      </c>
      <c r="P13" s="4">
        <v>0</v>
      </c>
      <c r="Q13" s="4" t="e">
        <v>#DIV/0!</v>
      </c>
      <c r="R13" s="4">
        <v>0</v>
      </c>
      <c r="S13" s="3">
        <v>5.3763440860215058E-3</v>
      </c>
      <c r="T13" s="3">
        <v>0</v>
      </c>
      <c r="U13" s="4">
        <v>7.0257611241217799E-3</v>
      </c>
      <c r="V13" s="4">
        <v>4.9414824447334199E-3</v>
      </c>
      <c r="W13" s="4">
        <v>0</v>
      </c>
      <c r="X13" s="4">
        <v>4.6699214604118021E-3</v>
      </c>
      <c r="Y13" s="1" t="s">
        <v>44</v>
      </c>
    </row>
  </sheetData>
  <conditionalFormatting sqref="B6:W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W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:L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MUSSINI</dc:creator>
  <cp:lastModifiedBy>GIOVANNI MUSSINI</cp:lastModifiedBy>
  <cp:lastPrinted>2019-08-12T15:18:17Z</cp:lastPrinted>
  <dcterms:created xsi:type="dcterms:W3CDTF">2015-06-05T18:17:20Z</dcterms:created>
  <dcterms:modified xsi:type="dcterms:W3CDTF">2019-10-16T09:31:39Z</dcterms:modified>
</cp:coreProperties>
</file>